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s/Dropbox/LSPS/1107 vademecum/1107 Vademecum 2020/1107 Vademecum 2020 Paper/2020 Vademecum shipping info/"/>
    </mc:Choice>
  </mc:AlternateContent>
  <xr:revisionPtr revIDLastSave="0" documentId="13_ncr:1_{57A6938B-0235-FD4E-BEE4-C3416F970A42}" xr6:coauthVersionLast="45" xr6:coauthVersionMax="45" xr10:uidLastSave="{00000000-0000-0000-0000-000000000000}"/>
  <bookViews>
    <workbookView xWindow="8400" yWindow="1780" windowWidth="33960" windowHeight="25360" xr2:uid="{6E539283-58F5-764E-A716-499E13E3F2CB}"/>
  </bookViews>
  <sheets>
    <sheet name="Shipping sheet" sheetId="1" r:id="rId1"/>
    <sheet name="Shipping cost" sheetId="2" state="hidden" r:id="rId2"/>
    <sheet name="Shipper" sheetId="3" state="hidden" r:id="rId3"/>
    <sheet name="PostNL export" sheetId="5" state="hidden" r:id="rId4"/>
    <sheet name="DPD export" sheetId="6" state="hidden" r:id="rId5"/>
    <sheet name="Bpost export" sheetId="7" state="hidden" r:id="rId6"/>
  </sheets>
  <definedNames>
    <definedName name="_xlnm._FilterDatabase" localSheetId="5" hidden="1">'Bpost export'!$A$1:$T$1</definedName>
    <definedName name="_xlnm._FilterDatabase" localSheetId="4" hidden="1">'DPD export'!$A$1:$K$1</definedName>
    <definedName name="_xlnm._FilterDatabase" localSheetId="3" hidden="1">'PostNL export'!$A$3:$T$33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7" l="1"/>
  <c r="A5" i="5" l="1"/>
  <c r="B5" i="5"/>
  <c r="C5" i="5"/>
  <c r="D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A6" i="5"/>
  <c r="B6" i="5"/>
  <c r="C6" i="5"/>
  <c r="D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A7" i="5"/>
  <c r="B7" i="5"/>
  <c r="C7" i="5"/>
  <c r="D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A8" i="5"/>
  <c r="B8" i="5"/>
  <c r="C8" i="5"/>
  <c r="D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A9" i="5"/>
  <c r="B9" i="5"/>
  <c r="C9" i="5"/>
  <c r="D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A10" i="5"/>
  <c r="B10" i="5"/>
  <c r="C10" i="5"/>
  <c r="D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A11" i="5"/>
  <c r="B11" i="5"/>
  <c r="C11" i="5"/>
  <c r="D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A12" i="5"/>
  <c r="B12" i="5"/>
  <c r="C12" i="5"/>
  <c r="D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A13" i="5"/>
  <c r="B13" i="5"/>
  <c r="C13" i="5"/>
  <c r="D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A14" i="5"/>
  <c r="B14" i="5"/>
  <c r="C14" i="5"/>
  <c r="D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A15" i="5"/>
  <c r="B15" i="5"/>
  <c r="C15" i="5"/>
  <c r="D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A16" i="5"/>
  <c r="B16" i="5"/>
  <c r="C16" i="5"/>
  <c r="D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A17" i="5"/>
  <c r="B17" i="5"/>
  <c r="C17" i="5"/>
  <c r="D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A18" i="5"/>
  <c r="B18" i="5"/>
  <c r="C18" i="5"/>
  <c r="D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A19" i="5"/>
  <c r="B19" i="5"/>
  <c r="C19" i="5"/>
  <c r="D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A20" i="5"/>
  <c r="B20" i="5"/>
  <c r="C20" i="5"/>
  <c r="D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A21" i="5"/>
  <c r="B21" i="5"/>
  <c r="C21" i="5"/>
  <c r="D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A22" i="5"/>
  <c r="B22" i="5"/>
  <c r="C22" i="5"/>
  <c r="D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A23" i="5"/>
  <c r="B23" i="5"/>
  <c r="C23" i="5"/>
  <c r="D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A24" i="5"/>
  <c r="B24" i="5"/>
  <c r="C24" i="5"/>
  <c r="D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A25" i="5"/>
  <c r="B25" i="5"/>
  <c r="C25" i="5"/>
  <c r="D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A26" i="5"/>
  <c r="B26" i="5"/>
  <c r="C26" i="5"/>
  <c r="D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A27" i="5"/>
  <c r="B27" i="5"/>
  <c r="C27" i="5"/>
  <c r="D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A28" i="5"/>
  <c r="B28" i="5"/>
  <c r="C28" i="5"/>
  <c r="D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A29" i="5"/>
  <c r="B29" i="5"/>
  <c r="C29" i="5"/>
  <c r="D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A30" i="5"/>
  <c r="B30" i="5"/>
  <c r="C30" i="5"/>
  <c r="D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A31" i="5"/>
  <c r="B31" i="5"/>
  <c r="C31" i="5"/>
  <c r="D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A32" i="5"/>
  <c r="B32" i="5"/>
  <c r="C32" i="5"/>
  <c r="D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A33" i="5"/>
  <c r="B33" i="5"/>
  <c r="C33" i="5"/>
  <c r="D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K2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A3" i="7" l="1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" i="6"/>
  <c r="C3" i="6"/>
  <c r="D3" i="6"/>
  <c r="E3" i="6"/>
  <c r="F3" i="6"/>
  <c r="G3" i="6"/>
  <c r="H3" i="6"/>
  <c r="I3" i="6"/>
  <c r="J3" i="6"/>
  <c r="A4" i="6"/>
  <c r="C4" i="6"/>
  <c r="D4" i="6"/>
  <c r="E4" i="6"/>
  <c r="F4" i="6"/>
  <c r="G4" i="6"/>
  <c r="H4" i="6"/>
  <c r="I4" i="6"/>
  <c r="J4" i="6"/>
  <c r="A5" i="6"/>
  <c r="C5" i="6"/>
  <c r="D5" i="6"/>
  <c r="E5" i="6"/>
  <c r="F5" i="6"/>
  <c r="G5" i="6"/>
  <c r="H5" i="6"/>
  <c r="I5" i="6"/>
  <c r="J5" i="6"/>
  <c r="A6" i="6"/>
  <c r="C6" i="6"/>
  <c r="D6" i="6"/>
  <c r="E6" i="6"/>
  <c r="F6" i="6"/>
  <c r="G6" i="6"/>
  <c r="H6" i="6"/>
  <c r="I6" i="6"/>
  <c r="J6" i="6"/>
  <c r="A7" i="6"/>
  <c r="C7" i="6"/>
  <c r="D7" i="6"/>
  <c r="E7" i="6"/>
  <c r="F7" i="6"/>
  <c r="G7" i="6"/>
  <c r="H7" i="6"/>
  <c r="I7" i="6"/>
  <c r="J7" i="6"/>
  <c r="A8" i="6"/>
  <c r="C8" i="6"/>
  <c r="D8" i="6"/>
  <c r="E8" i="6"/>
  <c r="F8" i="6"/>
  <c r="G8" i="6"/>
  <c r="H8" i="6"/>
  <c r="I8" i="6"/>
  <c r="J8" i="6"/>
  <c r="A9" i="6"/>
  <c r="C9" i="6"/>
  <c r="D9" i="6"/>
  <c r="E9" i="6"/>
  <c r="F9" i="6"/>
  <c r="G9" i="6"/>
  <c r="H9" i="6"/>
  <c r="I9" i="6"/>
  <c r="J9" i="6"/>
  <c r="A10" i="6"/>
  <c r="C10" i="6"/>
  <c r="D10" i="6"/>
  <c r="E10" i="6"/>
  <c r="F10" i="6"/>
  <c r="G10" i="6"/>
  <c r="H10" i="6"/>
  <c r="I10" i="6"/>
  <c r="J10" i="6"/>
  <c r="A11" i="6"/>
  <c r="C11" i="6"/>
  <c r="D11" i="6"/>
  <c r="E11" i="6"/>
  <c r="F11" i="6"/>
  <c r="G11" i="6"/>
  <c r="H11" i="6"/>
  <c r="I11" i="6"/>
  <c r="J11" i="6"/>
  <c r="A12" i="6"/>
  <c r="C12" i="6"/>
  <c r="D12" i="6"/>
  <c r="E12" i="6"/>
  <c r="F12" i="6"/>
  <c r="G12" i="6"/>
  <c r="H12" i="6"/>
  <c r="I12" i="6"/>
  <c r="J12" i="6"/>
  <c r="A13" i="6"/>
  <c r="C13" i="6"/>
  <c r="D13" i="6"/>
  <c r="E13" i="6"/>
  <c r="F13" i="6"/>
  <c r="G13" i="6"/>
  <c r="H13" i="6"/>
  <c r="I13" i="6"/>
  <c r="J13" i="6"/>
  <c r="A14" i="6"/>
  <c r="C14" i="6"/>
  <c r="D14" i="6"/>
  <c r="E14" i="6"/>
  <c r="F14" i="6"/>
  <c r="G14" i="6"/>
  <c r="H14" i="6"/>
  <c r="I14" i="6"/>
  <c r="J14" i="6"/>
  <c r="A15" i="6"/>
  <c r="C15" i="6"/>
  <c r="D15" i="6"/>
  <c r="E15" i="6"/>
  <c r="F15" i="6"/>
  <c r="G15" i="6"/>
  <c r="H15" i="6"/>
  <c r="I15" i="6"/>
  <c r="J15" i="6"/>
  <c r="A16" i="6"/>
  <c r="C16" i="6"/>
  <c r="D16" i="6"/>
  <c r="E16" i="6"/>
  <c r="F16" i="6"/>
  <c r="G16" i="6"/>
  <c r="H16" i="6"/>
  <c r="I16" i="6"/>
  <c r="J16" i="6"/>
  <c r="A17" i="6"/>
  <c r="C17" i="6"/>
  <c r="D17" i="6"/>
  <c r="E17" i="6"/>
  <c r="F17" i="6"/>
  <c r="G17" i="6"/>
  <c r="H17" i="6"/>
  <c r="I17" i="6"/>
  <c r="J17" i="6"/>
  <c r="A18" i="6"/>
  <c r="C18" i="6"/>
  <c r="D18" i="6"/>
  <c r="E18" i="6"/>
  <c r="F18" i="6"/>
  <c r="G18" i="6"/>
  <c r="H18" i="6"/>
  <c r="I18" i="6"/>
  <c r="J18" i="6"/>
  <c r="A19" i="6"/>
  <c r="C19" i="6"/>
  <c r="D19" i="6"/>
  <c r="E19" i="6"/>
  <c r="F19" i="6"/>
  <c r="G19" i="6"/>
  <c r="H19" i="6"/>
  <c r="I19" i="6"/>
  <c r="J19" i="6"/>
  <c r="A20" i="6"/>
  <c r="C20" i="6"/>
  <c r="D20" i="6"/>
  <c r="E20" i="6"/>
  <c r="F20" i="6"/>
  <c r="G20" i="6"/>
  <c r="H20" i="6"/>
  <c r="I20" i="6"/>
  <c r="J20" i="6"/>
  <c r="A21" i="6"/>
  <c r="C21" i="6"/>
  <c r="D21" i="6"/>
  <c r="E21" i="6"/>
  <c r="F21" i="6"/>
  <c r="G21" i="6"/>
  <c r="H21" i="6"/>
  <c r="I21" i="6"/>
  <c r="J21" i="6"/>
  <c r="A22" i="6"/>
  <c r="C22" i="6"/>
  <c r="D22" i="6"/>
  <c r="E22" i="6"/>
  <c r="F22" i="6"/>
  <c r="G22" i="6"/>
  <c r="H22" i="6"/>
  <c r="I22" i="6"/>
  <c r="J22" i="6"/>
  <c r="A23" i="6"/>
  <c r="C23" i="6"/>
  <c r="D23" i="6"/>
  <c r="E23" i="6"/>
  <c r="F23" i="6"/>
  <c r="G23" i="6"/>
  <c r="H23" i="6"/>
  <c r="I23" i="6"/>
  <c r="J23" i="6"/>
  <c r="A24" i="6"/>
  <c r="C24" i="6"/>
  <c r="D24" i="6"/>
  <c r="E24" i="6"/>
  <c r="F24" i="6"/>
  <c r="G24" i="6"/>
  <c r="H24" i="6"/>
  <c r="I24" i="6"/>
  <c r="J24" i="6"/>
  <c r="A25" i="6"/>
  <c r="C25" i="6"/>
  <c r="D25" i="6"/>
  <c r="E25" i="6"/>
  <c r="F25" i="6"/>
  <c r="G25" i="6"/>
  <c r="H25" i="6"/>
  <c r="I25" i="6"/>
  <c r="J25" i="6"/>
  <c r="A26" i="6"/>
  <c r="C26" i="6"/>
  <c r="D26" i="6"/>
  <c r="E26" i="6"/>
  <c r="F26" i="6"/>
  <c r="G26" i="6"/>
  <c r="H26" i="6"/>
  <c r="I26" i="6"/>
  <c r="J26" i="6"/>
  <c r="A27" i="6"/>
  <c r="C27" i="6"/>
  <c r="D27" i="6"/>
  <c r="E27" i="6"/>
  <c r="F27" i="6"/>
  <c r="G27" i="6"/>
  <c r="H27" i="6"/>
  <c r="I27" i="6"/>
  <c r="J27" i="6"/>
  <c r="A28" i="6"/>
  <c r="C28" i="6"/>
  <c r="D28" i="6"/>
  <c r="E28" i="6"/>
  <c r="F28" i="6"/>
  <c r="G28" i="6"/>
  <c r="H28" i="6"/>
  <c r="I28" i="6"/>
  <c r="J28" i="6"/>
  <c r="A29" i="6"/>
  <c r="C29" i="6"/>
  <c r="D29" i="6"/>
  <c r="E29" i="6"/>
  <c r="F29" i="6"/>
  <c r="G29" i="6"/>
  <c r="H29" i="6"/>
  <c r="I29" i="6"/>
  <c r="J29" i="6"/>
  <c r="A30" i="6"/>
  <c r="C30" i="6"/>
  <c r="D30" i="6"/>
  <c r="E30" i="6"/>
  <c r="F30" i="6"/>
  <c r="G30" i="6"/>
  <c r="H30" i="6"/>
  <c r="I30" i="6"/>
  <c r="J30" i="6"/>
  <c r="A31" i="6"/>
  <c r="C31" i="6"/>
  <c r="D31" i="6"/>
  <c r="E31" i="6"/>
  <c r="F31" i="6"/>
  <c r="G31" i="6"/>
  <c r="H31" i="6"/>
  <c r="I31" i="6"/>
  <c r="J31" i="6"/>
  <c r="B14" i="1" l="1"/>
  <c r="B15" i="1"/>
  <c r="B16" i="1"/>
  <c r="B17" i="1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2" i="7"/>
  <c r="A2" i="7" l="1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O2" i="7"/>
  <c r="N2" i="7"/>
  <c r="M2" i="7"/>
  <c r="L2" i="7"/>
  <c r="K2" i="7"/>
  <c r="J2" i="7"/>
  <c r="I2" i="7"/>
  <c r="H2" i="7"/>
  <c r="G2" i="7"/>
  <c r="F2" i="7"/>
  <c r="E2" i="7"/>
  <c r="D2" i="7"/>
  <c r="C2" i="7"/>
  <c r="A2" i="6"/>
  <c r="J2" i="6"/>
  <c r="I2" i="6"/>
  <c r="H2" i="6"/>
  <c r="G2" i="6"/>
  <c r="F2" i="6"/>
  <c r="E2" i="6"/>
  <c r="D2" i="6"/>
  <c r="C2" i="6"/>
  <c r="B3" i="6" l="1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D4" i="5"/>
  <c r="C4" i="5"/>
  <c r="B4" i="5"/>
  <c r="A4" i="5"/>
  <c r="G4" i="5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T4" i="5"/>
  <c r="S4" i="5"/>
  <c r="R4" i="5"/>
  <c r="P4" i="5"/>
  <c r="Q4" i="5"/>
  <c r="O4" i="5"/>
  <c r="N4" i="5"/>
  <c r="L4" i="5"/>
  <c r="M4" i="5"/>
  <c r="K4" i="5"/>
  <c r="J4" i="5"/>
  <c r="I4" i="5"/>
  <c r="H4" i="5"/>
  <c r="C4" i="1"/>
  <c r="C5" i="1" s="1"/>
  <c r="B2" i="6" l="1"/>
  <c r="C6" i="1"/>
  <c r="C7" i="1" l="1"/>
  <c r="C8" i="1" s="1"/>
</calcChain>
</file>

<file path=xl/sharedStrings.xml><?xml version="1.0" encoding="utf-8"?>
<sst xmlns="http://schemas.openxmlformats.org/spreadsheetml/2006/main" count="537" uniqueCount="116">
  <si>
    <t># copies</t>
  </si>
  <si>
    <t>first name</t>
  </si>
  <si>
    <t>last name</t>
  </si>
  <si>
    <t>country</t>
  </si>
  <si>
    <t>city</t>
  </si>
  <si>
    <t>streetname</t>
  </si>
  <si>
    <t>housenumber</t>
  </si>
  <si>
    <t>housenumber suffix</t>
  </si>
  <si>
    <t>postalcode</t>
  </si>
  <si>
    <t>Column1</t>
  </si>
  <si>
    <t>Region</t>
  </si>
  <si>
    <t>District</t>
  </si>
  <si>
    <t>building</t>
  </si>
  <si>
    <t>doorcode</t>
  </si>
  <si>
    <t>floor</t>
  </si>
  <si>
    <t>email</t>
  </si>
  <si>
    <t>phone</t>
  </si>
  <si>
    <t>company name</t>
  </si>
  <si>
    <t xml:space="preserve">copies ⏩ </t>
  </si>
  <si>
    <t>Austria</t>
  </si>
  <si>
    <t>Belgium</t>
  </si>
  <si>
    <t>Bulgaria</t>
  </si>
  <si>
    <t>Croatia</t>
  </si>
  <si>
    <t xml:space="preserve">Czech 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</si>
  <si>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</si>
  <si>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</si>
  <si>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</si>
  <si>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</si>
  <si>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</si>
  <si>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</si>
  <si>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</si>
  <si>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</si>
  <si>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</si>
  <si>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</si>
  <si>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</si>
  <si>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</si>
  <si>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</si>
  <si>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</si>
  <si>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</si>
  <si>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</si>
  <si>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</si>
  <si>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</si>
  <si>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</si>
  <si>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</si>
  <si>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</si>
  <si>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United Kingdom</t>
  </si>
  <si>
    <t>dpd</t>
  </si>
  <si>
    <t>PostNL</t>
  </si>
  <si>
    <t>Bpost</t>
  </si>
  <si>
    <t>Shipping information</t>
  </si>
  <si>
    <t>Invoicing information</t>
  </si>
  <si>
    <t>second address line</t>
  </si>
  <si>
    <t>VAT number</t>
  </si>
  <si>
    <t>shipping cost</t>
  </si>
  <si>
    <t>Totals:</t>
  </si>
  <si>
    <t xml:space="preserve"> copies:</t>
  </si>
  <si>
    <t xml:space="preserve"> shipping cost</t>
  </si>
  <si>
    <t>VAT*</t>
  </si>
  <si>
    <r>
      <t xml:space="preserve">*VAT is charged only for invoicing addresses in Belgium, and in EU countries </t>
    </r>
    <r>
      <rPr>
        <b/>
        <sz val="12"/>
        <color theme="1"/>
        <rFont val="Calibri"/>
        <family val="2"/>
        <scheme val="minor"/>
      </rPr>
      <t>when no valid VAT number</t>
    </r>
    <r>
      <rPr>
        <sz val="12"/>
        <color theme="1"/>
        <rFont val="Calibri"/>
        <family val="2"/>
        <scheme val="minor"/>
      </rPr>
      <t xml:space="preserve"> is provided. Please check the VAT number you provide at: https://ec.europa.eu/taxation_customs/vies/ </t>
    </r>
  </si>
  <si>
    <t>price Vademecums:</t>
  </si>
  <si>
    <t>TOTAL</t>
  </si>
  <si>
    <t>weight</t>
  </si>
  <si>
    <t>length</t>
  </si>
  <si>
    <t>width</t>
  </si>
  <si>
    <t>height</t>
  </si>
  <si>
    <t>reference</t>
  </si>
  <si>
    <t>insurance</t>
  </si>
  <si>
    <t>firstname</t>
  </si>
  <si>
    <t>surname</t>
  </si>
  <si>
    <t>street</t>
  </si>
  <si>
    <t>housenumbersuffix</t>
  </si>
  <si>
    <t>town</t>
  </si>
  <si>
    <t>district</t>
  </si>
  <si>
    <t>region</t>
  </si>
  <si>
    <t>AT</t>
  </si>
  <si>
    <t>BE</t>
  </si>
  <si>
    <t>BG</t>
  </si>
  <si>
    <t>HR</t>
  </si>
  <si>
    <t>CZ</t>
  </si>
  <si>
    <t>DK</t>
  </si>
  <si>
    <t>EE</t>
  </si>
  <si>
    <t>FI</t>
  </si>
  <si>
    <t>FR</t>
  </si>
  <si>
    <t>DE</t>
  </si>
  <si>
    <t>EL</t>
  </si>
  <si>
    <t>HU</t>
  </si>
  <si>
    <t>IR</t>
  </si>
  <si>
    <t>IT</t>
  </si>
  <si>
    <t>LV</t>
  </si>
  <si>
    <t>LT</t>
  </si>
  <si>
    <t>LU</t>
  </si>
  <si>
    <t>NL</t>
  </si>
  <si>
    <t>PL</t>
  </si>
  <si>
    <t>PT</t>
  </si>
  <si>
    <t>RO</t>
  </si>
  <si>
    <t>SI</t>
  </si>
  <si>
    <t>SK</t>
  </si>
  <si>
    <t>ES</t>
  </si>
  <si>
    <t>SE</t>
  </si>
  <si>
    <t>CH</t>
  </si>
  <si>
    <t>UK</t>
  </si>
  <si>
    <t xml:space="preserve"> </t>
  </si>
  <si>
    <t>Gewicht in kilo</t>
  </si>
  <si>
    <t>white fields: obligatory</t>
  </si>
  <si>
    <t>yellow fields: optional</t>
  </si>
  <si>
    <t>Name</t>
  </si>
  <si>
    <t xml:space="preserve"> Email</t>
  </si>
  <si>
    <t xml:space="preserve"> PhoneNumber</t>
  </si>
  <si>
    <t xml:space="preserve"> Street</t>
  </si>
  <si>
    <t xml:space="preserve"> HouseNumber</t>
  </si>
  <si>
    <t xml:space="preserve"> HouseNumberAddition</t>
  </si>
  <si>
    <t xml:space="preserve"> PostalCode</t>
  </si>
  <si>
    <t xml:space="preserve"> City</t>
  </si>
  <si>
    <t xml:space="preserve"> CountryISO</t>
  </si>
  <si>
    <t xml:space="preserve"> IsBusiness</t>
  </si>
  <si>
    <r>
      <t xml:space="preserve">Please complete this form by filling in ALL white fields for "Invoicing", and ALL white fields for each </t>
    </r>
    <r>
      <rPr>
        <b/>
        <sz val="18"/>
        <color rgb="FFFF0000"/>
        <rFont val="Calibri (Body)"/>
      </rPr>
      <t>used</t>
    </r>
    <r>
      <rPr>
        <sz val="18"/>
        <color theme="5" tint="-0.499984740745262"/>
        <rFont val="Calibri"/>
        <family val="2"/>
        <scheme val="minor"/>
      </rPr>
      <t xml:space="preserve"> address line under "Shipping information"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</si>
</sst>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0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rgb="FF305496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5" tint="-0.499984740745262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8"/>
      <color rgb="FFFF0000"/>
      <name val="Calibri (Body)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rgb="FFB70B2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 style="hair">
        <color theme="9" tint="-0.24994659260841701"/>
      </right>
      <top/>
      <bottom/>
      <diagonal/>
    </border>
    <border>
      <left style="hair">
        <color theme="9" tint="-0.24994659260841701"/>
      </left>
      <right style="hair">
        <color theme="9" tint="-0.24994659260841701"/>
      </right>
      <top/>
      <bottom/>
      <diagonal/>
    </border>
    <border>
      <left style="thin">
        <color theme="9" tint="0.39997558519241921"/>
      </left>
      <right style="hair">
        <color theme="9" tint="-0.24994659260841701"/>
      </right>
      <top style="thin">
        <color theme="9" tint="0.39997558519241921"/>
      </top>
      <bottom style="thin">
        <color theme="9" tint="0.3999755851924192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2" xfId="0" applyBorder="1"/>
    <xf numFmtId="0" fontId="0" fillId="0" borderId="2" xfId="0" applyFill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164" fontId="8" fillId="5" borderId="0" xfId="0" applyNumberFormat="1" applyFont="1" applyFill="1" applyAlignment="1">
      <alignment horizontal="center"/>
    </xf>
    <xf numFmtId="164" fontId="9" fillId="6" borderId="0" xfId="0" applyNumberFormat="1" applyFont="1" applyFill="1" applyAlignment="1">
      <alignment horizontal="center"/>
    </xf>
    <xf numFmtId="164" fontId="8" fillId="7" borderId="0" xfId="0" applyNumberFormat="1" applyFont="1" applyFill="1" applyAlignment="1">
      <alignment horizontal="center"/>
    </xf>
    <xf numFmtId="0" fontId="5" fillId="0" borderId="0" xfId="0" applyFont="1" applyAlignment="1">
      <alignment horizontal="right" vertical="center"/>
    </xf>
    <xf numFmtId="0" fontId="1" fillId="4" borderId="4" xfId="0" applyFont="1" applyFill="1" applyBorder="1"/>
    <xf numFmtId="0" fontId="0" fillId="0" borderId="0" xfId="0" applyAlignment="1">
      <alignment horizontal="center"/>
    </xf>
    <xf numFmtId="0" fontId="0" fillId="0" borderId="1" xfId="0" applyBorder="1" applyProtection="1"/>
    <xf numFmtId="0" fontId="0" fillId="0" borderId="2" xfId="0" applyBorder="1" applyProtection="1"/>
    <xf numFmtId="0" fontId="0" fillId="3" borderId="2" xfId="0" applyFill="1" applyBorder="1" applyProtection="1">
      <protection locked="0"/>
    </xf>
    <xf numFmtId="0" fontId="11" fillId="3" borderId="4" xfId="0" applyFont="1" applyFill="1" applyBorder="1" applyProtection="1">
      <protection locked="0"/>
    </xf>
    <xf numFmtId="164" fontId="0" fillId="9" borderId="2" xfId="0" applyNumberFormat="1" applyFill="1" applyBorder="1" applyAlignment="1" applyProtection="1">
      <alignment horizontal="center"/>
    </xf>
    <xf numFmtId="0" fontId="0" fillId="9" borderId="1" xfId="0" applyFill="1" applyBorder="1" applyProtection="1"/>
    <xf numFmtId="0" fontId="11" fillId="9" borderId="0" xfId="0" applyFont="1" applyFill="1" applyProtection="1"/>
    <xf numFmtId="0" fontId="11" fillId="9" borderId="0" xfId="0" applyFont="1" applyFill="1"/>
    <xf numFmtId="0" fontId="0" fillId="9" borderId="0" xfId="0" applyFill="1" applyProtection="1"/>
    <xf numFmtId="0" fontId="0" fillId="9" borderId="0" xfId="0" applyFill="1"/>
    <xf numFmtId="0" fontId="11" fillId="9" borderId="3" xfId="0" applyFont="1" applyFill="1" applyBorder="1" applyProtection="1"/>
    <xf numFmtId="0" fontId="3" fillId="9" borderId="0" xfId="0" applyFont="1" applyFill="1" applyAlignment="1" applyProtection="1">
      <alignment horizontal="right"/>
    </xf>
    <xf numFmtId="0" fontId="0" fillId="9" borderId="0" xfId="0" applyFill="1" applyAlignment="1">
      <alignment horizontal="center"/>
    </xf>
    <xf numFmtId="164" fontId="0" fillId="9" borderId="0" xfId="0" applyNumberFormat="1" applyFill="1"/>
    <xf numFmtId="0" fontId="0" fillId="9" borderId="0" xfId="0" applyFill="1" applyAlignment="1" applyProtection="1">
      <alignment horizontal="right"/>
    </xf>
    <xf numFmtId="0" fontId="0" fillId="9" borderId="0" xfId="0" applyFont="1" applyFill="1" applyAlignment="1" applyProtection="1">
      <alignment horizontal="left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" xfId="0" applyFill="1" applyBorder="1" applyProtection="1">
      <protection locked="0"/>
    </xf>
    <xf numFmtId="0" fontId="0" fillId="2" borderId="5" xfId="0" applyFill="1" applyBorder="1"/>
    <xf numFmtId="0" fontId="0" fillId="2" borderId="5" xfId="0" applyFont="1" applyFill="1" applyBorder="1"/>
    <xf numFmtId="0" fontId="12" fillId="10" borderId="2" xfId="1" applyFill="1" applyBorder="1" applyProtection="1">
      <protection locked="0"/>
    </xf>
    <xf numFmtId="0" fontId="2" fillId="12" borderId="5" xfId="0" applyFont="1" applyFill="1" applyBorder="1"/>
    <xf numFmtId="0" fontId="2" fillId="0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3" fillId="9" borderId="0" xfId="0" applyFont="1" applyFill="1"/>
    <xf numFmtId="0" fontId="14" fillId="10" borderId="0" xfId="0" applyFont="1" applyFill="1"/>
    <xf numFmtId="0" fontId="14" fillId="3" borderId="0" xfId="0" applyFont="1" applyFill="1"/>
    <xf numFmtId="0" fontId="2" fillId="0" borderId="0" xfId="0" applyFont="1" applyAlignment="1">
      <alignment horizontal="left"/>
    </xf>
    <xf numFmtId="0" fontId="0" fillId="3" borderId="4" xfId="0" applyFill="1" applyBorder="1" applyProtection="1">
      <protection locked="0"/>
    </xf>
    <xf numFmtId="1" fontId="0" fillId="10" borderId="2" xfId="0" applyNumberFormat="1" applyFill="1" applyBorder="1" applyProtection="1">
      <protection locked="0"/>
    </xf>
    <xf numFmtId="0" fontId="15" fillId="0" borderId="0" xfId="0" applyFont="1"/>
    <xf numFmtId="0" fontId="2" fillId="11" borderId="4" xfId="0" applyFont="1" applyFill="1" applyBorder="1" applyProtection="1">
      <protection locked="0"/>
    </xf>
    <xf numFmtId="0" fontId="0" fillId="10" borderId="4" xfId="0" applyFont="1" applyFill="1" applyBorder="1"/>
    <xf numFmtId="49" fontId="12" fillId="10" borderId="2" xfId="1" applyNumberFormat="1" applyFill="1" applyBorder="1" applyProtection="1">
      <protection locked="0"/>
    </xf>
    <xf numFmtId="49" fontId="0" fillId="10" borderId="2" xfId="0" applyNumberFormat="1" applyFill="1" applyBorder="1" applyProtection="1">
      <protection locked="0"/>
    </xf>
    <xf numFmtId="0" fontId="17" fillId="11" borderId="4" xfId="0" applyFont="1" applyFill="1" applyBorder="1" applyProtection="1">
      <protection locked="0"/>
    </xf>
    <xf numFmtId="0" fontId="17" fillId="3" borderId="2" xfId="0" applyFont="1" applyFill="1" applyBorder="1" applyProtection="1">
      <protection locked="0"/>
    </xf>
    <xf numFmtId="0" fontId="18" fillId="11" borderId="4" xfId="1" applyFont="1" applyFill="1" applyBorder="1" applyProtection="1">
      <protection locked="0"/>
    </xf>
    <xf numFmtId="49" fontId="17" fillId="11" borderId="4" xfId="0" applyNumberFormat="1" applyFont="1" applyFill="1" applyBorder="1" applyProtection="1">
      <protection locked="0"/>
    </xf>
    <xf numFmtId="0" fontId="17" fillId="10" borderId="2" xfId="0" applyFont="1" applyFill="1" applyBorder="1" applyProtection="1">
      <protection locked="0"/>
    </xf>
    <xf numFmtId="1" fontId="17" fillId="11" borderId="4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16" fontId="6" fillId="0" borderId="0" xfId="0" quotePrefix="1" applyNumberFormat="1" applyFont="1" applyAlignment="1" applyProtection="1">
      <alignment horizontal="center"/>
    </xf>
    <xf numFmtId="0" fontId="0" fillId="0" borderId="0" xfId="0" applyProtection="1"/>
    <xf numFmtId="0" fontId="7" fillId="0" borderId="0" xfId="0" applyFont="1" applyAlignment="1" applyProtection="1">
      <alignment horizontal="right" vertical="center"/>
    </xf>
    <xf numFmtId="164" fontId="8" fillId="5" borderId="0" xfId="0" applyNumberFormat="1" applyFont="1" applyFill="1" applyAlignment="1" applyProtection="1">
      <alignment horizontal="center"/>
    </xf>
    <xf numFmtId="164" fontId="9" fillId="6" borderId="0" xfId="0" applyNumberFormat="1" applyFont="1" applyFill="1" applyAlignment="1" applyProtection="1">
      <alignment horizontal="center"/>
    </xf>
    <xf numFmtId="164" fontId="8" fillId="7" borderId="0" xfId="0" applyNumberFormat="1" applyFont="1" applyFill="1" applyAlignment="1" applyProtection="1">
      <alignment horizontal="center"/>
    </xf>
    <xf numFmtId="164" fontId="10" fillId="8" borderId="0" xfId="0" applyNumberFormat="1" applyFont="1" applyFill="1" applyAlignment="1" applyProtection="1">
      <alignment horizontal="center"/>
    </xf>
    <xf numFmtId="0" fontId="5" fillId="0" borderId="0" xfId="0" applyFont="1" applyAlignment="1" applyProtection="1">
      <alignment horizontal="right" vertical="center"/>
    </xf>
    <xf numFmtId="0" fontId="16" fillId="9" borderId="0" xfId="0" applyFont="1" applyFill="1" applyAlignment="1">
      <alignment vertical="top"/>
    </xf>
    <xf numFmtId="0" fontId="16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22">
    <dxf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9" tint="-0.24994659260841701"/>
        </left>
        <right style="hair">
          <color theme="9" tint="-0.24994659260841701"/>
        </right>
        <top/>
        <bottom/>
        <vertical style="hair">
          <color theme="9" tint="-0.24994659260841701"/>
        </vertical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9" tint="-0.24994659260841701"/>
        </left>
        <right style="hair">
          <color theme="9" tint="-0.24994659260841701"/>
        </right>
        <top/>
        <bottom/>
        <vertical style="hair">
          <color theme="9" tint="-0.24994659260841701"/>
        </vertical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9" tint="-0.24994659260841701"/>
        </left>
        <right style="hair">
          <color theme="9" tint="-0.24994659260841701"/>
        </right>
        <top/>
        <bottom/>
        <vertical style="hair">
          <color theme="9" tint="-0.24994659260841701"/>
        </vertical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9" tint="-0.24994659260841701"/>
        </left>
        <right style="hair">
          <color theme="9" tint="-0.24994659260841701"/>
        </right>
        <top/>
        <bottom/>
        <vertical style="hair">
          <color theme="9" tint="-0.24994659260841701"/>
        </vertical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9" tint="-0.24994659260841701"/>
        </left>
        <right style="hair">
          <color theme="9" tint="-0.24994659260841701"/>
        </right>
        <top/>
        <bottom/>
        <vertical style="hair">
          <color theme="9" tint="-0.24994659260841701"/>
        </vertical>
        <horizontal/>
      </border>
      <protection locked="0" hidden="0"/>
    </dxf>
    <dxf>
      <border diagonalUp="0" diagonalDown="0" outline="0">
        <left style="hair">
          <color theme="9" tint="-0.24994659260841701"/>
        </left>
        <right style="hair">
          <color theme="9" tint="-0.24994659260841701"/>
        </right>
        <top/>
        <bottom/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 style="hair">
          <color theme="9" tint="-0.24994659260841701"/>
        </left>
        <right style="hair">
          <color theme="9" tint="-0.24994659260841701"/>
        </right>
        <top/>
        <bottom/>
      </border>
      <protection locked="0" hidden="0"/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hair">
          <color theme="9" tint="-0.24994659260841701"/>
        </left>
        <right style="hair">
          <color theme="9" tint="-0.24994659260841701"/>
        </right>
        <top/>
        <bottom/>
      </border>
      <protection locked="0" hidden="0"/>
    </dxf>
    <dxf>
      <numFmt numFmtId="1" formatCode="0"/>
      <fill>
        <patternFill patternType="solid">
          <fgColor indexed="64"/>
          <bgColor theme="0"/>
        </patternFill>
      </fill>
      <border diagonalUp="0" diagonalDown="0">
        <left style="hair">
          <color theme="9" tint="-0.24994659260841701"/>
        </left>
        <right style="hair">
          <color theme="9" tint="-0.24994659260841701"/>
        </right>
        <top/>
        <bottom/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 style="hair">
          <color theme="9" tint="-0.24994659260841701"/>
        </left>
        <right style="hair">
          <color theme="9" tint="-0.24994659260841701"/>
        </right>
        <top/>
        <bottom/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 style="hair">
          <color theme="9" tint="-0.24994659260841701"/>
        </left>
        <right style="hair">
          <color theme="9" tint="-0.24994659260841701"/>
        </right>
        <top/>
        <bottom/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 style="hair">
          <color theme="9" tint="-0.24994659260841701"/>
        </left>
        <right style="hair">
          <color theme="9" tint="-0.24994659260841701"/>
        </right>
        <top/>
        <bottom/>
      </border>
      <protection locked="0" hidden="0"/>
    </dxf>
    <dxf>
      <numFmt numFmtId="30" formatCode="@"/>
      <fill>
        <patternFill patternType="solid">
          <fgColor indexed="64"/>
          <bgColor theme="0"/>
        </patternFill>
      </fill>
      <border diagonalUp="0" diagonalDown="0">
        <left style="hair">
          <color theme="9" tint="-0.24994659260841701"/>
        </left>
        <right style="hair">
          <color theme="9" tint="-0.24994659260841701"/>
        </right>
        <top/>
        <bottom/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 style="hair">
          <color theme="9" tint="-0.24994659260841701"/>
        </left>
        <right style="hair">
          <color theme="9" tint="-0.24994659260841701"/>
        </right>
        <top/>
        <bottom/>
      </border>
      <protection locked="0" hidden="0"/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hair">
          <color theme="9" tint="-0.24994659260841701"/>
        </left>
        <right style="hair">
          <color theme="9" tint="-0.24994659260841701"/>
        </right>
        <top/>
        <bottom/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 style="hair">
          <color theme="9" tint="-0.24994659260841701"/>
        </left>
        <right style="hair">
          <color theme="9" tint="-0.24994659260841701"/>
        </right>
        <top/>
        <bottom/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 outline="0">
        <left style="hair">
          <color theme="9" tint="-0.24994659260841701"/>
        </left>
        <right style="hair">
          <color theme="9" tint="-0.24994659260841701"/>
        </right>
        <top/>
        <bottom/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theme="9" tint="-0.24994659260841701"/>
        </left>
        <right style="hair">
          <color theme="9" tint="-0.24994659260841701"/>
        </right>
        <top/>
        <bottom/>
      </border>
      <protection locked="0" hidden="0"/>
    </dxf>
    <dxf>
      <numFmt numFmtId="164" formatCode="&quot;€&quot;\ #,##0.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theme="9" tint="-0.24994659260841701"/>
        </left>
        <right style="hair">
          <color theme="9" tint="-0.24994659260841701"/>
        </right>
        <top/>
        <bottom/>
      </border>
      <protection locked="1" hidden="0"/>
    </dxf>
    <dxf>
      <fill>
        <patternFill patternType="solid">
          <fgColor indexed="64"/>
          <bgColor theme="0" tint="-4.9989318521683403E-2"/>
        </patternFill>
      </fill>
      <border diagonalUp="0" diagonalDown="0" outline="0">
        <left/>
        <right style="hair">
          <color theme="9" tint="-0.24994659260841701"/>
        </right>
        <top/>
        <bottom/>
      </border>
      <protection locked="1" hidden="0"/>
    </dxf>
    <dxf>
      <border diagonalUp="0" diagonalDown="0">
        <left/>
        <right/>
        <top/>
        <bottom/>
      </border>
    </dxf>
    <dxf>
      <border diagonalUp="0" diagonalDown="0">
        <left style="hair">
          <color theme="9" tint="-0.24994659260841701"/>
        </left>
        <right style="hair">
          <color theme="9" tint="-0.24994659260841701"/>
        </right>
        <top/>
        <bottom/>
        <vertical style="hair">
          <color theme="9" tint="-0.2499465926084170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CA0302F-95C7-B146-9C2A-5F4C8CE64495}" name="Table2" displayName="Table2" ref="A13:T43" totalsRowShown="0" headerRowDxfId="21" tableBorderDxfId="20">
  <tableColumns count="20">
    <tableColumn id="1" xr3:uid="{CB065AB7-19FF-564E-8F10-3E20DD8EFE78}" name="Column1" dataDxfId="19"/>
    <tableColumn id="22" xr3:uid="{6C0485F3-DB31-FC4C-A9F2-A5427D8E377B}" name="shipping cost" dataDxfId="18">
      <calculatedColumnFormula>IF(Table2[[#This Row],['# copies]]&gt;12,"ASK",IF(Table2[[#This Row],['# copies]]="","",VLOOKUP(Table2[[#This Row],[country]],'Shipping cost'!$A$2:$M$28,(Table2[[#This Row],['# copies]]+1))))</calculatedColumnFormula>
    </tableColumn>
    <tableColumn id="2" xr3:uid="{4960E5DB-C04B-1648-81E0-E387EEEC1E2F}" name="# copies" dataDxfId="17"/>
    <tableColumn id="3" xr3:uid="{3B308C03-C9FB-2B41-8555-F558561C582F}" name="first name" dataDxfId="16"/>
    <tableColumn id="4" xr3:uid="{13E2FFDB-5D39-7146-B60C-47B59BE354B4}" name="last name" dataDxfId="15"/>
    <tableColumn id="21" xr3:uid="{1C215456-F706-C049-AFD0-AA931C5B3135}" name="company name" dataDxfId="14"/>
    <tableColumn id="18" xr3:uid="{362DE19E-DBF0-D24A-8929-08F220A8FEEA}" name="email" dataDxfId="13"/>
    <tableColumn id="19" xr3:uid="{52542944-9A49-B441-BFDB-24BFB793AFFF}" name="phone" dataDxfId="12" dataCellStyle="Hyperlink"/>
    <tableColumn id="5" xr3:uid="{D9202570-7E93-A949-A085-66390225C677}" name="country" dataDxfId="11"/>
    <tableColumn id="6" xr3:uid="{5BF3F11D-7189-9248-9667-51DD9EE475E0}" name="city" dataDxfId="10"/>
    <tableColumn id="7" xr3:uid="{2C8F1BEF-A5B3-FE48-A615-344F466E6815}" name="streetname" dataDxfId="9"/>
    <tableColumn id="8" xr3:uid="{FA45531E-8BD5-ED4D-BEE2-D057FD10AAE8}" name="housenumber" dataDxfId="8"/>
    <tableColumn id="9" xr3:uid="{24E2D113-C951-1C4A-9A3A-F4EE8BF4A618}" name="housenumber suffix" dataDxfId="7"/>
    <tableColumn id="10" xr3:uid="{6FF30D5B-594F-1347-844A-DC896622F98D}" name="postalcode" dataDxfId="6"/>
    <tableColumn id="20" xr3:uid="{2CF387B2-8193-E74D-9956-6030F617FB0C}" name="second address line" dataDxfId="5"/>
    <tableColumn id="11" xr3:uid="{4ACB2BEC-3231-A545-AC1A-9A6948060BFA}" name="Region" dataDxfId="4"/>
    <tableColumn id="12" xr3:uid="{60A19E7C-6057-D344-986A-22204B5C84C7}" name="District" dataDxfId="3"/>
    <tableColumn id="13" xr3:uid="{CE4F8661-5B1F-2241-A551-965439AF295F}" name="building" dataDxfId="2"/>
    <tableColumn id="14" xr3:uid="{520CE815-EBDC-8A44-B4AA-3B3FF00C57C2}" name="doorcode" dataDxfId="1"/>
    <tableColumn id="15" xr3:uid="{4C1D45A6-8141-C94F-AFBC-B129AE3A4C23}" name="floor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4E984-1387-5B4D-91FB-5AA1B1458C6D}">
  <dimension ref="A1:T44"/>
  <sheetViews>
    <sheetView tabSelected="1" zoomScale="110" zoomScaleNormal="110" workbookViewId="0">
      <selection activeCell="D4" sqref="D4"/>
    </sheetView>
  </sheetViews>
  <sheetFormatPr baseColWidth="10" defaultRowHeight="16"/>
  <cols>
    <col min="1" max="1" width="5.6640625" style="21" customWidth="1"/>
    <col min="2" max="2" width="15.33203125" style="21" customWidth="1"/>
    <col min="3" max="3" width="13.5" style="21" customWidth="1"/>
    <col min="4" max="4" width="21" style="21" customWidth="1"/>
    <col min="5" max="6" width="21.6640625" style="21" customWidth="1"/>
    <col min="7" max="7" width="29.1640625" style="21" customWidth="1"/>
    <col min="8" max="8" width="14.83203125" style="21" customWidth="1"/>
    <col min="9" max="9" width="16.1640625" style="21" customWidth="1"/>
    <col min="10" max="10" width="10.83203125" style="21"/>
    <col min="11" max="11" width="13" style="21" customWidth="1"/>
    <col min="12" max="12" width="14.6640625" style="21" customWidth="1"/>
    <col min="13" max="13" width="19.6640625" style="21" customWidth="1"/>
    <col min="14" max="14" width="12.33203125" style="21" customWidth="1"/>
    <col min="15" max="15" width="17.33203125" style="21" bestFit="1" customWidth="1"/>
    <col min="16" max="16" width="16.5" style="21" customWidth="1"/>
    <col min="17" max="16384" width="10.83203125" style="21"/>
  </cols>
  <sheetData>
    <row r="1" spans="1:20" ht="54" customHeight="1">
      <c r="A1" s="64" t="s">
        <v>115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ht="21">
      <c r="A2" s="22" t="s">
        <v>50</v>
      </c>
      <c r="B2" s="20"/>
    </row>
    <row r="3" spans="1:20">
      <c r="A3" s="20"/>
      <c r="B3" s="23" t="s">
        <v>54</v>
      </c>
      <c r="D3" s="10" t="s">
        <v>1</v>
      </c>
      <c r="E3" s="10" t="s">
        <v>2</v>
      </c>
      <c r="F3" s="10" t="s">
        <v>17</v>
      </c>
      <c r="G3" s="10" t="s">
        <v>15</v>
      </c>
      <c r="H3" s="10" t="s">
        <v>16</v>
      </c>
      <c r="I3" s="10" t="s">
        <v>3</v>
      </c>
      <c r="J3" s="10" t="s">
        <v>4</v>
      </c>
      <c r="K3" s="10" t="s">
        <v>5</v>
      </c>
      <c r="L3" s="10" t="s">
        <v>6</v>
      </c>
      <c r="M3" s="10" t="s">
        <v>7</v>
      </c>
      <c r="N3" s="10" t="s">
        <v>8</v>
      </c>
      <c r="O3" s="10" t="s">
        <v>51</v>
      </c>
      <c r="P3" s="10" t="s">
        <v>10</v>
      </c>
      <c r="Q3" s="10" t="s">
        <v>11</v>
      </c>
      <c r="R3" s="10" t="s">
        <v>12</v>
      </c>
      <c r="S3" s="10" t="s">
        <v>13</v>
      </c>
      <c r="T3" s="10" t="s">
        <v>14</v>
      </c>
    </row>
    <row r="4" spans="1:20" ht="21">
      <c r="A4" s="20"/>
      <c r="B4" s="23" t="s">
        <v>55</v>
      </c>
      <c r="C4" s="24">
        <f>SUM(C14:C43)</f>
        <v>0</v>
      </c>
      <c r="D4" s="44"/>
      <c r="E4" s="44"/>
      <c r="F4" s="44"/>
      <c r="G4" s="44"/>
      <c r="H4" s="44"/>
      <c r="I4" s="45"/>
      <c r="J4" s="44"/>
      <c r="K4" s="44"/>
      <c r="L4" s="44"/>
      <c r="M4" s="15"/>
      <c r="N4" s="44"/>
      <c r="O4" s="15"/>
      <c r="P4" s="15"/>
      <c r="Q4" s="15"/>
      <c r="R4" s="15"/>
      <c r="S4" s="15"/>
      <c r="T4" s="15"/>
    </row>
    <row r="5" spans="1:20">
      <c r="A5" s="20"/>
      <c r="B5" s="23" t="s">
        <v>59</v>
      </c>
      <c r="C5" s="25">
        <f>C4*30</f>
        <v>0</v>
      </c>
      <c r="F5" s="10" t="s">
        <v>52</v>
      </c>
    </row>
    <row r="6" spans="1:20">
      <c r="A6" s="20"/>
      <c r="B6" s="23" t="s">
        <v>56</v>
      </c>
      <c r="C6" s="25">
        <f>SUM(Table2[shipping cost])</f>
        <v>0</v>
      </c>
      <c r="F6" s="41"/>
    </row>
    <row r="7" spans="1:20">
      <c r="A7" s="20"/>
      <c r="B7" s="23" t="s">
        <v>57</v>
      </c>
      <c r="C7" s="25">
        <f>IF(I4="Switzerland",0,IF(F6="",(C5+C6)*0.06,IF(I4="Belgium",(C5+C6)*0.06,0)))</f>
        <v>0</v>
      </c>
    </row>
    <row r="8" spans="1:20">
      <c r="A8" s="20"/>
      <c r="B8" s="23" t="s">
        <v>60</v>
      </c>
      <c r="C8" s="25">
        <f>IF(I4="Belgium",SUM(C5:C7),IF(F6="",IF(I4="Switzerland",SUM(C5:C6),SUM(C5:C7)),SUM(C5:C6)))</f>
        <v>0</v>
      </c>
    </row>
    <row r="9" spans="1:20">
      <c r="A9" s="20"/>
      <c r="B9" s="26"/>
    </row>
    <row r="10" spans="1:20">
      <c r="A10" s="20"/>
      <c r="B10" s="27" t="s">
        <v>58</v>
      </c>
    </row>
    <row r="12" spans="1:20" s="19" customFormat="1" ht="21">
      <c r="A12" s="18" t="s">
        <v>49</v>
      </c>
      <c r="B12" s="18"/>
      <c r="D12" s="38" t="s">
        <v>103</v>
      </c>
      <c r="E12" s="37"/>
      <c r="F12" s="39" t="s">
        <v>104</v>
      </c>
    </row>
    <row r="13" spans="1:20">
      <c r="A13" s="12" t="s">
        <v>9</v>
      </c>
      <c r="B13" s="13" t="s">
        <v>53</v>
      </c>
      <c r="C13" s="1" t="s">
        <v>0</v>
      </c>
      <c r="D13" s="1" t="s">
        <v>1</v>
      </c>
      <c r="E13" s="1" t="s">
        <v>2</v>
      </c>
      <c r="F13" s="1" t="s">
        <v>17</v>
      </c>
      <c r="G13" s="1" t="s">
        <v>15</v>
      </c>
      <c r="H13" s="1" t="s">
        <v>16</v>
      </c>
      <c r="I13" s="1" t="s">
        <v>3</v>
      </c>
      <c r="J13" s="1" t="s">
        <v>4</v>
      </c>
      <c r="K13" s="1" t="s">
        <v>5</v>
      </c>
      <c r="L13" s="1" t="s">
        <v>6</v>
      </c>
      <c r="M13" s="2" t="s">
        <v>7</v>
      </c>
      <c r="N13" s="1" t="s">
        <v>8</v>
      </c>
      <c r="O13" s="1" t="s">
        <v>51</v>
      </c>
      <c r="P13" s="1" t="s">
        <v>10</v>
      </c>
      <c r="Q13" s="1" t="s">
        <v>11</v>
      </c>
      <c r="R13" s="1" t="s">
        <v>12</v>
      </c>
      <c r="S13" s="1" t="s">
        <v>13</v>
      </c>
      <c r="T13" s="1" t="s">
        <v>14</v>
      </c>
    </row>
    <row r="14" spans="1:20">
      <c r="A14" s="17">
        <v>1</v>
      </c>
      <c r="B14" s="16" t="str">
        <f>IF(Table2[[#This Row],['# copies]]&gt;12,"ASK",IF(Table2[[#This Row],['# copies]]="","",VLOOKUP(Table2[[#This Row],[country]],'Shipping cost'!$A$2:$M$28,(Table2[[#This Row],['# copies]]+1))))</f>
        <v/>
      </c>
      <c r="C14" s="48"/>
      <c r="D14" s="48"/>
      <c r="E14" s="48"/>
      <c r="F14" s="49"/>
      <c r="G14" s="50"/>
      <c r="H14" s="51"/>
      <c r="I14" s="52"/>
      <c r="J14" s="48"/>
      <c r="K14" s="48"/>
      <c r="L14" s="53"/>
      <c r="M14" s="49"/>
      <c r="N14" s="48"/>
      <c r="O14" s="49"/>
      <c r="P14" s="49"/>
      <c r="Q14" s="49"/>
      <c r="R14" s="49"/>
      <c r="S14" s="49"/>
      <c r="T14" s="49"/>
    </row>
    <row r="15" spans="1:20">
      <c r="A15" s="17">
        <v>2</v>
      </c>
      <c r="B15" s="16" t="str">
        <f>IF(Table2[[#This Row],['# copies]]&gt;12,"ASK",IF(Table2[[#This Row],['# copies]]="","",VLOOKUP(Table2[[#This Row],[country]],'Shipping cost'!$A$2:$M$28,(Table2[[#This Row],['# copies]]+1))))</f>
        <v/>
      </c>
      <c r="C15" s="48"/>
      <c r="D15" s="48"/>
      <c r="E15" s="48"/>
      <c r="F15" s="49"/>
      <c r="G15" s="48"/>
      <c r="H15" s="51"/>
      <c r="I15" s="52"/>
      <c r="J15" s="48"/>
      <c r="K15" s="48"/>
      <c r="L15" s="53"/>
      <c r="M15" s="49"/>
      <c r="N15" s="48"/>
      <c r="O15" s="49"/>
      <c r="P15" s="49"/>
      <c r="Q15" s="49"/>
      <c r="R15" s="49"/>
      <c r="S15" s="49"/>
      <c r="T15" s="49"/>
    </row>
    <row r="16" spans="1:20">
      <c r="A16" s="17">
        <v>3</v>
      </c>
      <c r="B16" s="16" t="str">
        <f>IF(Table2[[#This Row],['# copies]]&gt;12,"ASK",IF(Table2[[#This Row],['# copies]]="","",VLOOKUP(Table2[[#This Row],[country]],'Shipping cost'!$A$2:$M$28,(Table2[[#This Row],['# copies]]+1))))</f>
        <v/>
      </c>
      <c r="C16" s="28"/>
      <c r="D16" s="29"/>
      <c r="E16" s="29"/>
      <c r="F16" s="14"/>
      <c r="G16" s="32"/>
      <c r="H16" s="46"/>
      <c r="I16" s="29"/>
      <c r="J16" s="29"/>
      <c r="K16" s="29"/>
      <c r="L16" s="42"/>
      <c r="M16" s="14"/>
      <c r="N16" s="29"/>
      <c r="O16" s="14"/>
      <c r="P16" s="14"/>
      <c r="Q16" s="14"/>
      <c r="R16" s="14"/>
      <c r="S16" s="14"/>
      <c r="T16" s="14"/>
    </row>
    <row r="17" spans="1:20">
      <c r="A17" s="17">
        <v>4</v>
      </c>
      <c r="B17" s="16" t="str">
        <f>IF(Table2[[#This Row],['# copies]]&gt;12,"ASK",IF(Table2[[#This Row],['# copies]]="","",VLOOKUP(Table2[[#This Row],[country]],'Shipping cost'!$A$2:$M$28,(Table2[[#This Row],['# copies]]+1))))</f>
        <v/>
      </c>
      <c r="C17" s="28"/>
      <c r="D17" s="29"/>
      <c r="E17" s="29"/>
      <c r="F17" s="14"/>
      <c r="G17" s="29"/>
      <c r="H17" s="47"/>
      <c r="I17" s="29"/>
      <c r="J17" s="29"/>
      <c r="K17" s="29"/>
      <c r="L17" s="42"/>
      <c r="M17" s="14"/>
      <c r="N17" s="29"/>
      <c r="O17" s="14"/>
      <c r="P17" s="14"/>
      <c r="Q17" s="14"/>
      <c r="R17" s="14"/>
      <c r="S17" s="14"/>
      <c r="T17" s="14"/>
    </row>
    <row r="18" spans="1:20">
      <c r="A18" s="17">
        <v>5</v>
      </c>
      <c r="B18" s="16" t="str">
        <f>IF(Table2[[#This Row],['# copies]]&gt;12,"ASK",IF(Table2[[#This Row],['# copies]]="","",VLOOKUP(Table2[[#This Row],[country]],'Shipping cost'!$A$2:$M$28,(Table2[[#This Row],['# copies]]+1))))</f>
        <v/>
      </c>
      <c r="C18" s="28"/>
      <c r="D18" s="29"/>
      <c r="E18" s="29"/>
      <c r="F18" s="14"/>
      <c r="G18" s="29"/>
      <c r="H18" s="47"/>
      <c r="I18" s="29"/>
      <c r="J18" s="29"/>
      <c r="K18" s="29"/>
      <c r="L18" s="42"/>
      <c r="M18" s="14"/>
      <c r="N18" s="29"/>
      <c r="O18" s="14"/>
      <c r="P18" s="14"/>
      <c r="Q18" s="14"/>
      <c r="R18" s="14"/>
      <c r="S18" s="14"/>
      <c r="T18" s="14"/>
    </row>
    <row r="19" spans="1:20">
      <c r="A19" s="17">
        <v>6</v>
      </c>
      <c r="B19" s="16" t="str">
        <f>IF(Table2[[#This Row],['# copies]]&gt;12,"ASK",IF(Table2[[#This Row],['# copies]]="","",VLOOKUP(Table2[[#This Row],[country]],'Shipping cost'!$A$2:$M$28,(Table2[[#This Row],['# copies]]+1))))</f>
        <v/>
      </c>
      <c r="C19" s="28"/>
      <c r="D19" s="29"/>
      <c r="E19" s="29"/>
      <c r="F19" s="14"/>
      <c r="G19" s="29"/>
      <c r="H19" s="47"/>
      <c r="I19" s="29"/>
      <c r="J19" s="29"/>
      <c r="K19" s="29"/>
      <c r="L19" s="42"/>
      <c r="M19" s="14"/>
      <c r="N19" s="29"/>
      <c r="O19" s="14"/>
      <c r="P19" s="14"/>
      <c r="Q19" s="14"/>
      <c r="R19" s="14"/>
      <c r="S19" s="14"/>
      <c r="T19" s="14"/>
    </row>
    <row r="20" spans="1:20">
      <c r="A20" s="17">
        <v>7</v>
      </c>
      <c r="B20" s="16" t="str">
        <f>IF(Table2[[#This Row],['# copies]]&gt;12,"ASK",IF(Table2[[#This Row],['# copies]]="","",VLOOKUP(Table2[[#This Row],[country]],'Shipping cost'!$A$2:$M$28,(Table2[[#This Row],['# copies]]+1))))</f>
        <v/>
      </c>
      <c r="C20" s="28"/>
      <c r="D20" s="29"/>
      <c r="E20" s="29"/>
      <c r="F20" s="14"/>
      <c r="G20" s="29"/>
      <c r="H20" s="47"/>
      <c r="I20" s="29"/>
      <c r="J20" s="29"/>
      <c r="K20" s="29"/>
      <c r="L20" s="42"/>
      <c r="M20" s="14"/>
      <c r="N20" s="29"/>
      <c r="O20" s="14"/>
      <c r="P20" s="14"/>
      <c r="Q20" s="14"/>
      <c r="R20" s="14"/>
      <c r="S20" s="14"/>
      <c r="T20" s="14"/>
    </row>
    <row r="21" spans="1:20">
      <c r="A21" s="17">
        <v>8</v>
      </c>
      <c r="B21" s="16" t="str">
        <f>IF(Table2[[#This Row],['# copies]]&gt;12,"ASK",IF(Table2[[#This Row],['# copies]]="","",VLOOKUP(Table2[[#This Row],[country]],'Shipping cost'!$A$2:$M$28,(Table2[[#This Row],['# copies]]+1))))</f>
        <v/>
      </c>
      <c r="C21" s="28"/>
      <c r="D21" s="29"/>
      <c r="E21" s="29"/>
      <c r="F21" s="14"/>
      <c r="G21" s="29"/>
      <c r="H21" s="47"/>
      <c r="I21" s="29"/>
      <c r="J21" s="29"/>
      <c r="K21" s="29"/>
      <c r="L21" s="42"/>
      <c r="M21" s="14"/>
      <c r="N21" s="29"/>
      <c r="O21" s="14"/>
      <c r="P21" s="14"/>
      <c r="Q21" s="14"/>
      <c r="R21" s="14"/>
      <c r="S21" s="14"/>
      <c r="T21" s="14"/>
    </row>
    <row r="22" spans="1:20">
      <c r="A22" s="17">
        <v>9</v>
      </c>
      <c r="B22" s="16" t="str">
        <f>IF(Table2[[#This Row],['# copies]]&gt;12,"ASK",IF(Table2[[#This Row],['# copies]]="","",VLOOKUP(Table2[[#This Row],[country]],'Shipping cost'!$A$2:$M$28,(Table2[[#This Row],['# copies]]+1))))</f>
        <v/>
      </c>
      <c r="C22" s="28"/>
      <c r="D22" s="29"/>
      <c r="E22" s="29"/>
      <c r="F22" s="14"/>
      <c r="G22" s="29"/>
      <c r="H22" s="47"/>
      <c r="I22" s="29"/>
      <c r="J22" s="29"/>
      <c r="K22" s="29"/>
      <c r="L22" s="42"/>
      <c r="M22" s="14"/>
      <c r="N22" s="29"/>
      <c r="O22" s="14"/>
      <c r="P22" s="14"/>
      <c r="Q22" s="14"/>
      <c r="R22" s="14"/>
      <c r="S22" s="14"/>
      <c r="T22" s="14"/>
    </row>
    <row r="23" spans="1:20">
      <c r="A23" s="17">
        <v>10</v>
      </c>
      <c r="B23" s="16" t="str">
        <f>IF(Table2[[#This Row],['# copies]]&gt;12,"ASK",IF(Table2[[#This Row],['# copies]]="","",VLOOKUP(Table2[[#This Row],[country]],'Shipping cost'!$A$2:$M$28,(Table2[[#This Row],['# copies]]+1))))</f>
        <v/>
      </c>
      <c r="C23" s="28"/>
      <c r="D23" s="29"/>
      <c r="E23" s="29"/>
      <c r="F23" s="14"/>
      <c r="G23" s="29"/>
      <c r="H23" s="47"/>
      <c r="I23" s="29"/>
      <c r="J23" s="29"/>
      <c r="K23" s="29"/>
      <c r="L23" s="42"/>
      <c r="M23" s="14"/>
      <c r="N23" s="29"/>
      <c r="O23" s="14"/>
      <c r="P23" s="14"/>
      <c r="Q23" s="14"/>
      <c r="R23" s="14"/>
      <c r="S23" s="14"/>
      <c r="T23" s="14"/>
    </row>
    <row r="24" spans="1:20">
      <c r="A24" s="17">
        <v>11</v>
      </c>
      <c r="B24" s="16" t="str">
        <f>IF(Table2[[#This Row],['# copies]]&gt;12,"ASK",IF(Table2[[#This Row],['# copies]]="","",VLOOKUP(Table2[[#This Row],[country]],'Shipping cost'!$A$2:$M$28,(Table2[[#This Row],['# copies]]+1))))</f>
        <v/>
      </c>
      <c r="C24" s="28"/>
      <c r="D24" s="29"/>
      <c r="E24" s="29"/>
      <c r="F24" s="14"/>
      <c r="G24" s="29"/>
      <c r="H24" s="47"/>
      <c r="I24" s="29"/>
      <c r="J24" s="29"/>
      <c r="K24" s="29"/>
      <c r="L24" s="42"/>
      <c r="M24" s="14"/>
      <c r="N24" s="29"/>
      <c r="O24" s="14"/>
      <c r="P24" s="14"/>
      <c r="Q24" s="14"/>
      <c r="R24" s="14"/>
      <c r="S24" s="14"/>
      <c r="T24" s="14"/>
    </row>
    <row r="25" spans="1:20">
      <c r="A25" s="17">
        <v>12</v>
      </c>
      <c r="B25" s="16" t="str">
        <f>IF(Table2[[#This Row],['# copies]]&gt;12,"ASK",IF(Table2[[#This Row],['# copies]]="","",VLOOKUP(Table2[[#This Row],[country]],'Shipping cost'!$A$2:$M$28,(Table2[[#This Row],['# copies]]+1))))</f>
        <v/>
      </c>
      <c r="C25" s="28"/>
      <c r="D25" s="29"/>
      <c r="E25" s="29"/>
      <c r="F25" s="14"/>
      <c r="G25" s="29"/>
      <c r="H25" s="47"/>
      <c r="I25" s="29"/>
      <c r="J25" s="29"/>
      <c r="K25" s="29"/>
      <c r="L25" s="42"/>
      <c r="M25" s="14"/>
      <c r="N25" s="29"/>
      <c r="O25" s="14"/>
      <c r="P25" s="14"/>
      <c r="Q25" s="14"/>
      <c r="R25" s="14"/>
      <c r="S25" s="14"/>
      <c r="T25" s="14"/>
    </row>
    <row r="26" spans="1:20">
      <c r="A26" s="17">
        <v>13</v>
      </c>
      <c r="B26" s="16" t="str">
        <f>IF(Table2[[#This Row],['# copies]]&gt;12,"ASK",IF(Table2[[#This Row],['# copies]]="","",VLOOKUP(Table2[[#This Row],[country]],'Shipping cost'!$A$2:$M$28,(Table2[[#This Row],['# copies]]+1))))</f>
        <v/>
      </c>
      <c r="C26" s="28"/>
      <c r="D26" s="29"/>
      <c r="E26" s="29"/>
      <c r="F26" s="14"/>
      <c r="G26" s="29"/>
      <c r="H26" s="47"/>
      <c r="I26" s="29"/>
      <c r="J26" s="29"/>
      <c r="K26" s="29"/>
      <c r="L26" s="42"/>
      <c r="M26" s="14"/>
      <c r="N26" s="29"/>
      <c r="O26" s="14"/>
      <c r="P26" s="14"/>
      <c r="Q26" s="14"/>
      <c r="R26" s="14"/>
      <c r="S26" s="14"/>
      <c r="T26" s="14"/>
    </row>
    <row r="27" spans="1:20">
      <c r="A27" s="17">
        <v>14</v>
      </c>
      <c r="B27" s="16" t="str">
        <f>IF(Table2[[#This Row],['# copies]]&gt;12,"ASK",IF(Table2[[#This Row],['# copies]]="","",VLOOKUP(Table2[[#This Row],[country]],'Shipping cost'!$A$2:$M$28,(Table2[[#This Row],['# copies]]+1))))</f>
        <v/>
      </c>
      <c r="C27" s="28"/>
      <c r="D27" s="29"/>
      <c r="E27" s="29"/>
      <c r="F27" s="14"/>
      <c r="G27" s="29"/>
      <c r="H27" s="47"/>
      <c r="I27" s="29"/>
      <c r="J27" s="29"/>
      <c r="K27" s="29"/>
      <c r="L27" s="42"/>
      <c r="M27" s="14"/>
      <c r="N27" s="29"/>
      <c r="O27" s="14"/>
      <c r="P27" s="14"/>
      <c r="Q27" s="14"/>
      <c r="R27" s="14"/>
      <c r="S27" s="14"/>
      <c r="T27" s="14"/>
    </row>
    <row r="28" spans="1:20">
      <c r="A28" s="17">
        <v>15</v>
      </c>
      <c r="B28" s="16" t="str">
        <f>IF(Table2[[#This Row],['# copies]]&gt;12,"ASK",IF(Table2[[#This Row],['# copies]]="","",VLOOKUP(Table2[[#This Row],[country]],'Shipping cost'!$A$2:$M$28,(Table2[[#This Row],['# copies]]+1))))</f>
        <v/>
      </c>
      <c r="C28" s="28"/>
      <c r="D28" s="29"/>
      <c r="E28" s="29"/>
      <c r="F28" s="14"/>
      <c r="G28" s="29"/>
      <c r="H28" s="46"/>
      <c r="I28" s="29"/>
      <c r="J28" s="29"/>
      <c r="K28" s="29"/>
      <c r="L28" s="42"/>
      <c r="M28" s="14"/>
      <c r="N28" s="29"/>
      <c r="O28" s="14"/>
      <c r="P28" s="14"/>
      <c r="Q28" s="14"/>
      <c r="R28" s="14"/>
      <c r="S28" s="14"/>
      <c r="T28" s="14"/>
    </row>
    <row r="29" spans="1:20">
      <c r="A29" s="17">
        <v>16</v>
      </c>
      <c r="B29" s="16" t="str">
        <f>IF(Table2[[#This Row],['# copies]]&gt;12,"ASK",IF(Table2[[#This Row],['# copies]]="","",VLOOKUP(Table2[[#This Row],[country]],'Shipping cost'!$A$2:$M$28,(Table2[[#This Row],['# copies]]+1))))</f>
        <v/>
      </c>
      <c r="C29" s="28"/>
      <c r="D29" s="29"/>
      <c r="E29" s="29"/>
      <c r="F29" s="14"/>
      <c r="G29" s="29"/>
      <c r="H29" s="46"/>
      <c r="I29" s="29"/>
      <c r="J29" s="29"/>
      <c r="K29" s="29"/>
      <c r="L29" s="42"/>
      <c r="M29" s="14"/>
      <c r="N29" s="29"/>
      <c r="O29" s="14"/>
      <c r="P29" s="14"/>
      <c r="Q29" s="14"/>
      <c r="R29" s="14"/>
      <c r="S29" s="14"/>
      <c r="T29" s="14"/>
    </row>
    <row r="30" spans="1:20">
      <c r="A30" s="17">
        <v>17</v>
      </c>
      <c r="B30" s="16" t="str">
        <f>IF(Table2[[#This Row],['# copies]]&gt;12,"ASK",IF(Table2[[#This Row],['# copies]]="","",VLOOKUP(Table2[[#This Row],[country]],'Shipping cost'!$A$2:$M$28,(Table2[[#This Row],['# copies]]+1))))</f>
        <v/>
      </c>
      <c r="C30" s="28"/>
      <c r="D30" s="29"/>
      <c r="E30" s="29"/>
      <c r="F30" s="14"/>
      <c r="G30" s="29"/>
      <c r="H30" s="46"/>
      <c r="I30" s="29"/>
      <c r="J30" s="29"/>
      <c r="K30" s="29"/>
      <c r="L30" s="42"/>
      <c r="M30" s="14"/>
      <c r="N30" s="29"/>
      <c r="O30" s="14"/>
      <c r="P30" s="14"/>
      <c r="Q30" s="14"/>
      <c r="R30" s="14"/>
      <c r="S30" s="14"/>
      <c r="T30" s="14"/>
    </row>
    <row r="31" spans="1:20">
      <c r="A31" s="17">
        <v>18</v>
      </c>
      <c r="B31" s="16" t="str">
        <f>IF(Table2[[#This Row],['# copies]]&gt;12,"ASK",IF(Table2[[#This Row],['# copies]]="","",VLOOKUP(Table2[[#This Row],[country]],'Shipping cost'!$A$2:$M$28,(Table2[[#This Row],['# copies]]+1))))</f>
        <v/>
      </c>
      <c r="C31" s="28"/>
      <c r="D31" s="29"/>
      <c r="E31" s="29"/>
      <c r="F31" s="14"/>
      <c r="G31" s="29"/>
      <c r="H31" s="47"/>
      <c r="I31" s="29"/>
      <c r="J31" s="29"/>
      <c r="K31" s="29"/>
      <c r="L31" s="42"/>
      <c r="M31" s="14"/>
      <c r="N31" s="29"/>
      <c r="O31" s="14"/>
      <c r="P31" s="14"/>
      <c r="Q31" s="14"/>
      <c r="R31" s="14"/>
      <c r="S31" s="14"/>
      <c r="T31" s="14"/>
    </row>
    <row r="32" spans="1:20">
      <c r="A32" s="17">
        <v>19</v>
      </c>
      <c r="B32" s="16" t="str">
        <f>IF(Table2[[#This Row],['# copies]]&gt;12,"ASK",IF(Table2[[#This Row],['# copies]]="","",VLOOKUP(Table2[[#This Row],[country]],'Shipping cost'!$A$2:$M$28,(Table2[[#This Row],['# copies]]+1))))</f>
        <v/>
      </c>
      <c r="C32" s="28"/>
      <c r="D32" s="29"/>
      <c r="E32" s="29"/>
      <c r="F32" s="14"/>
      <c r="G32" s="29"/>
      <c r="H32" s="47"/>
      <c r="I32" s="29"/>
      <c r="J32" s="29"/>
      <c r="K32" s="29"/>
      <c r="L32" s="42"/>
      <c r="M32" s="14"/>
      <c r="N32" s="29"/>
      <c r="O32" s="14"/>
      <c r="P32" s="14"/>
      <c r="Q32" s="14"/>
      <c r="R32" s="14"/>
      <c r="S32" s="14"/>
      <c r="T32" s="14"/>
    </row>
    <row r="33" spans="1:20">
      <c r="A33" s="17">
        <v>20</v>
      </c>
      <c r="B33" s="16" t="str">
        <f>IF(Table2[[#This Row],['# copies]]&gt;12,"ASK",IF(Table2[[#This Row],['# copies]]="","",VLOOKUP(Table2[[#This Row],[country]],'Shipping cost'!$A$2:$M$28,(Table2[[#This Row],['# copies]]+1))))</f>
        <v/>
      </c>
      <c r="C33" s="28"/>
      <c r="D33" s="29"/>
      <c r="E33" s="29"/>
      <c r="F33" s="14"/>
      <c r="G33" s="29"/>
      <c r="H33" s="47"/>
      <c r="I33" s="29"/>
      <c r="J33" s="29"/>
      <c r="K33" s="29"/>
      <c r="L33" s="42"/>
      <c r="M33" s="14"/>
      <c r="N33" s="29"/>
      <c r="O33" s="14"/>
      <c r="P33" s="14"/>
      <c r="Q33" s="14"/>
      <c r="R33" s="14"/>
      <c r="S33" s="14"/>
      <c r="T33" s="14"/>
    </row>
    <row r="34" spans="1:20">
      <c r="A34" s="17">
        <v>21</v>
      </c>
      <c r="B34" s="16" t="str">
        <f>IF(Table2[[#This Row],['# copies]]&gt;12,"ASK",IF(Table2[[#This Row],['# copies]]="","",VLOOKUP(Table2[[#This Row],[country]],'Shipping cost'!$A$2:$M$28,(Table2[[#This Row],['# copies]]+1))))</f>
        <v/>
      </c>
      <c r="C34" s="28"/>
      <c r="D34" s="29"/>
      <c r="E34" s="29"/>
      <c r="F34" s="14"/>
      <c r="G34" s="29"/>
      <c r="H34" s="47"/>
      <c r="I34" s="29"/>
      <c r="J34" s="29"/>
      <c r="K34" s="29"/>
      <c r="L34" s="42"/>
      <c r="M34" s="14"/>
      <c r="N34" s="29"/>
      <c r="O34" s="14"/>
      <c r="P34" s="14"/>
      <c r="Q34" s="14"/>
      <c r="R34" s="14"/>
      <c r="S34" s="14"/>
      <c r="T34" s="14"/>
    </row>
    <row r="35" spans="1:20">
      <c r="A35" s="17">
        <v>22</v>
      </c>
      <c r="B35" s="16" t="str">
        <f>IF(Table2[[#This Row],['# copies]]&gt;12,"ASK",IF(Table2[[#This Row],['# copies]]="","",VLOOKUP(Table2[[#This Row],[country]],'Shipping cost'!$A$2:$M$28,(Table2[[#This Row],['# copies]]+1))))</f>
        <v/>
      </c>
      <c r="C35" s="28"/>
      <c r="D35" s="29"/>
      <c r="E35" s="29"/>
      <c r="F35" s="14"/>
      <c r="G35" s="29"/>
      <c r="H35" s="47"/>
      <c r="I35" s="29"/>
      <c r="J35" s="29"/>
      <c r="K35" s="29"/>
      <c r="L35" s="42"/>
      <c r="M35" s="14"/>
      <c r="N35" s="29"/>
      <c r="O35" s="14"/>
      <c r="P35" s="14"/>
      <c r="Q35" s="14"/>
      <c r="R35" s="14"/>
      <c r="S35" s="14"/>
      <c r="T35" s="14"/>
    </row>
    <row r="36" spans="1:20">
      <c r="A36" s="17">
        <v>23</v>
      </c>
      <c r="B36" s="16" t="str">
        <f>IF(Table2[[#This Row],['# copies]]&gt;12,"ASK",IF(Table2[[#This Row],['# copies]]="","",VLOOKUP(Table2[[#This Row],[country]],'Shipping cost'!$A$2:$M$28,(Table2[[#This Row],['# copies]]+1))))</f>
        <v/>
      </c>
      <c r="C36" s="28"/>
      <c r="D36" s="29"/>
      <c r="E36" s="29"/>
      <c r="F36" s="14"/>
      <c r="G36" s="29"/>
      <c r="H36" s="47"/>
      <c r="I36" s="29"/>
      <c r="J36" s="29"/>
      <c r="K36" s="29"/>
      <c r="L36" s="42"/>
      <c r="M36" s="14"/>
      <c r="N36" s="29"/>
      <c r="O36" s="14"/>
      <c r="P36" s="14"/>
      <c r="Q36" s="14"/>
      <c r="R36" s="14"/>
      <c r="S36" s="14"/>
      <c r="T36" s="14"/>
    </row>
    <row r="37" spans="1:20">
      <c r="A37" s="17">
        <v>24</v>
      </c>
      <c r="B37" s="16" t="str">
        <f>IF(Table2[[#This Row],['# copies]]&gt;12,"ASK",IF(Table2[[#This Row],['# copies]]="","",VLOOKUP(Table2[[#This Row],[country]],'Shipping cost'!$A$2:$M$28,(Table2[[#This Row],['# copies]]+1))))</f>
        <v/>
      </c>
      <c r="C37" s="28"/>
      <c r="D37" s="29"/>
      <c r="E37" s="29"/>
      <c r="F37" s="14"/>
      <c r="G37" s="29"/>
      <c r="H37" s="47"/>
      <c r="I37" s="29"/>
      <c r="J37" s="29"/>
      <c r="K37" s="29"/>
      <c r="L37" s="42"/>
      <c r="M37" s="14"/>
      <c r="N37" s="29"/>
      <c r="O37" s="14"/>
      <c r="P37" s="14"/>
      <c r="Q37" s="14"/>
      <c r="R37" s="14"/>
      <c r="S37" s="14"/>
      <c r="T37" s="14"/>
    </row>
    <row r="38" spans="1:20">
      <c r="A38" s="17">
        <v>25</v>
      </c>
      <c r="B38" s="16" t="str">
        <f>IF(Table2[[#This Row],['# copies]]&gt;12,"ASK",IF(Table2[[#This Row],['# copies]]="","",VLOOKUP(Table2[[#This Row],[country]],'Shipping cost'!$A$2:$M$28,(Table2[[#This Row],['# copies]]+1))))</f>
        <v/>
      </c>
      <c r="C38" s="28"/>
      <c r="D38" s="29"/>
      <c r="E38" s="29"/>
      <c r="F38" s="14"/>
      <c r="G38" s="29"/>
      <c r="H38" s="47"/>
      <c r="I38" s="29"/>
      <c r="J38" s="29"/>
      <c r="K38" s="29"/>
      <c r="L38" s="42"/>
      <c r="M38" s="14"/>
      <c r="N38" s="29"/>
      <c r="O38" s="14"/>
      <c r="P38" s="14"/>
      <c r="Q38" s="14"/>
      <c r="R38" s="14"/>
      <c r="S38" s="14"/>
      <c r="T38" s="14"/>
    </row>
    <row r="39" spans="1:20">
      <c r="A39" s="17">
        <v>26</v>
      </c>
      <c r="B39" s="16" t="str">
        <f>IF(Table2[[#This Row],['# copies]]&gt;12,"ASK",IF(Table2[[#This Row],['# copies]]="","",VLOOKUP(Table2[[#This Row],[country]],'Shipping cost'!$A$2:$M$28,(Table2[[#This Row],['# copies]]+1))))</f>
        <v/>
      </c>
      <c r="C39" s="28"/>
      <c r="D39" s="29"/>
      <c r="E39" s="29"/>
      <c r="F39" s="14"/>
      <c r="G39" s="29"/>
      <c r="H39" s="47"/>
      <c r="I39" s="29"/>
      <c r="J39" s="29"/>
      <c r="K39" s="29"/>
      <c r="L39" s="42"/>
      <c r="M39" s="14"/>
      <c r="N39" s="29"/>
      <c r="O39" s="14"/>
      <c r="P39" s="14"/>
      <c r="Q39" s="14"/>
      <c r="R39" s="14"/>
      <c r="S39" s="14"/>
      <c r="T39" s="14"/>
    </row>
    <row r="40" spans="1:20">
      <c r="A40" s="17">
        <v>27</v>
      </c>
      <c r="B40" s="16" t="str">
        <f>IF(Table2[[#This Row],['# copies]]&gt;12,"ASK",IF(Table2[[#This Row],['# copies]]="","",VLOOKUP(Table2[[#This Row],[country]],'Shipping cost'!$A$2:$M$28,(Table2[[#This Row],['# copies]]+1))))</f>
        <v/>
      </c>
      <c r="C40" s="28"/>
      <c r="D40" s="29"/>
      <c r="E40" s="29"/>
      <c r="F40" s="14"/>
      <c r="G40" s="29"/>
      <c r="H40" s="47"/>
      <c r="I40" s="29"/>
      <c r="J40" s="29"/>
      <c r="K40" s="29"/>
      <c r="L40" s="42"/>
      <c r="M40" s="14"/>
      <c r="N40" s="29"/>
      <c r="O40" s="14"/>
      <c r="P40" s="14"/>
      <c r="Q40" s="14"/>
      <c r="R40" s="14"/>
      <c r="S40" s="14"/>
      <c r="T40" s="14"/>
    </row>
    <row r="41" spans="1:20">
      <c r="A41" s="17">
        <v>28</v>
      </c>
      <c r="B41" s="16" t="str">
        <f>IF(Table2[[#This Row],['# copies]]&gt;12,"ASK",IF(Table2[[#This Row],['# copies]]="","",VLOOKUP(Table2[[#This Row],[country]],'Shipping cost'!$A$2:$M$28,(Table2[[#This Row],['# copies]]+1))))</f>
        <v/>
      </c>
      <c r="C41" s="28"/>
      <c r="D41" s="29"/>
      <c r="E41" s="29"/>
      <c r="F41" s="14"/>
      <c r="G41" s="29"/>
      <c r="H41" s="47"/>
      <c r="I41" s="29"/>
      <c r="J41" s="29"/>
      <c r="K41" s="29"/>
      <c r="L41" s="42"/>
      <c r="M41" s="14"/>
      <c r="N41" s="29"/>
      <c r="O41" s="14"/>
      <c r="P41" s="14"/>
      <c r="Q41" s="14"/>
      <c r="R41" s="14"/>
      <c r="S41" s="14"/>
      <c r="T41" s="14"/>
    </row>
    <row r="42" spans="1:20">
      <c r="A42" s="17">
        <v>29</v>
      </c>
      <c r="B42" s="16" t="str">
        <f>IF(Table2[[#This Row],['# copies]]&gt;12,"ASK",IF(Table2[[#This Row],['# copies]]="","",VLOOKUP(Table2[[#This Row],[country]],'Shipping cost'!$A$2:$M$28,(Table2[[#This Row],['# copies]]+1))))</f>
        <v/>
      </c>
      <c r="C42" s="28"/>
      <c r="D42" s="29"/>
      <c r="E42" s="29"/>
      <c r="F42" s="14"/>
      <c r="G42" s="29"/>
      <c r="H42" s="46"/>
      <c r="I42" s="29"/>
      <c r="J42" s="29"/>
      <c r="K42" s="29"/>
      <c r="L42" s="42"/>
      <c r="M42" s="14"/>
      <c r="N42" s="29"/>
      <c r="O42" s="14"/>
      <c r="P42" s="14"/>
      <c r="Q42" s="14"/>
      <c r="R42" s="14"/>
      <c r="S42" s="14"/>
      <c r="T42" s="14"/>
    </row>
    <row r="43" spans="1:20">
      <c r="A43" s="17">
        <v>30</v>
      </c>
      <c r="B43" s="16" t="str">
        <f>IF(Table2[[#This Row],['# copies]]&gt;12,"ASK",IF(Table2[[#This Row],['# copies]]="","",VLOOKUP(Table2[[#This Row],[country]],'Shipping cost'!$A$2:$M$28,(Table2[[#This Row],['# copies]]+1))))</f>
        <v/>
      </c>
      <c r="C43" s="28"/>
      <c r="D43" s="29"/>
      <c r="E43" s="29"/>
      <c r="F43" s="14"/>
      <c r="G43" s="29"/>
      <c r="H43" s="46"/>
      <c r="I43" s="29"/>
      <c r="J43" s="29"/>
      <c r="K43" s="29"/>
      <c r="L43" s="42"/>
      <c r="M43" s="14"/>
      <c r="N43" s="29"/>
      <c r="O43" s="14"/>
      <c r="P43" s="14"/>
      <c r="Q43" s="14"/>
      <c r="R43" s="14"/>
      <c r="S43" s="14"/>
      <c r="T43" s="14"/>
    </row>
    <row r="44" spans="1:20">
      <c r="A44" s="20"/>
      <c r="B44" s="20"/>
    </row>
  </sheetData>
  <sheetProtection algorithmName="SHA-512" hashValue="4jG/IY1hLFWHfscBA8+KIJBPURZzbcCbCPl88rTjYH9xVmKd/PdfjG65WAlpw342es0yfX2Mz0L1vdCpNtmwDA==" saltValue="FwTGshNoGqbfqaE70ONR0A==" spinCount="100000" sheet="1" objects="1" scenarios="1" selectLockedCells="1"/>
  <mergeCells count="1">
    <mergeCell ref="A1:T1"/>
  </mergeCells>
  <phoneticPr fontId="4" type="noConversion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" prompt="select country from dropdown list" xr:uid="{ED9B8C59-97A8-FB40-B822-5EB1EB84E1FF}">
          <x14:formula1>
            <xm:f>'Shipping cost'!$A$2:$A$28</xm:f>
          </x14:formula1>
          <xm:sqref>I14:I43 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0B38-D251-ED40-ABCD-38DB0DFA0291}">
  <dimension ref="A1:M28"/>
  <sheetViews>
    <sheetView zoomScale="126" workbookViewId="0">
      <selection activeCell="D29" sqref="D29"/>
    </sheetView>
  </sheetViews>
  <sheetFormatPr baseColWidth="10" defaultRowHeight="16"/>
  <sheetData>
    <row r="1" spans="1:13">
      <c r="A1" s="54" t="s">
        <v>18</v>
      </c>
      <c r="B1" s="55">
        <v>1</v>
      </c>
      <c r="C1" s="55">
        <v>2</v>
      </c>
      <c r="D1" s="55">
        <v>3</v>
      </c>
      <c r="E1" s="56">
        <v>4</v>
      </c>
      <c r="F1" s="57"/>
      <c r="G1" s="57"/>
      <c r="H1" s="57"/>
      <c r="I1" s="57"/>
      <c r="J1" s="57"/>
      <c r="K1" s="57"/>
      <c r="L1" s="57"/>
      <c r="M1" s="57"/>
    </row>
    <row r="2" spans="1:13">
      <c r="A2" s="58" t="s">
        <v>19</v>
      </c>
      <c r="B2" s="59">
        <v>13.5</v>
      </c>
      <c r="C2" s="59">
        <v>18</v>
      </c>
      <c r="D2" s="59">
        <v>18</v>
      </c>
      <c r="E2" s="59">
        <v>18</v>
      </c>
      <c r="F2" s="59">
        <v>18</v>
      </c>
      <c r="G2" s="59">
        <v>18</v>
      </c>
      <c r="H2" s="59">
        <v>18</v>
      </c>
      <c r="I2" s="59">
        <v>18</v>
      </c>
      <c r="J2" s="59">
        <v>18</v>
      </c>
      <c r="K2" s="59">
        <v>18</v>
      </c>
      <c r="L2" s="59">
        <v>18</v>
      </c>
      <c r="M2" s="59">
        <v>18</v>
      </c>
    </row>
    <row r="3" spans="1:13">
      <c r="A3" s="58" t="s">
        <v>20</v>
      </c>
      <c r="B3" s="60">
        <v>5.6</v>
      </c>
      <c r="C3" s="60">
        <v>5.6</v>
      </c>
      <c r="D3" s="60">
        <v>5.6</v>
      </c>
      <c r="E3" s="60">
        <v>5.6</v>
      </c>
      <c r="F3" s="60">
        <v>5.6</v>
      </c>
      <c r="G3" s="60">
        <v>5.6</v>
      </c>
      <c r="H3" s="60">
        <v>5.6</v>
      </c>
      <c r="I3" s="60">
        <v>5.6</v>
      </c>
      <c r="J3" s="60">
        <v>5.6</v>
      </c>
      <c r="K3" s="60">
        <v>5.6</v>
      </c>
      <c r="L3" s="60">
        <v>5.6</v>
      </c>
      <c r="M3" s="60">
        <v>5.6</v>
      </c>
    </row>
    <row r="4" spans="1:13">
      <c r="A4" s="58" t="s">
        <v>21</v>
      </c>
      <c r="B4" s="61">
        <v>13.05</v>
      </c>
      <c r="C4" s="60">
        <v>24</v>
      </c>
      <c r="D4" s="60">
        <v>24</v>
      </c>
      <c r="E4" s="60">
        <v>24</v>
      </c>
      <c r="F4" s="60">
        <v>24</v>
      </c>
      <c r="G4" s="60">
        <v>24</v>
      </c>
      <c r="H4" s="60">
        <v>24</v>
      </c>
      <c r="I4" s="60">
        <v>24</v>
      </c>
      <c r="J4" s="60">
        <v>24</v>
      </c>
      <c r="K4" s="60">
        <v>24</v>
      </c>
      <c r="L4" s="60">
        <v>24</v>
      </c>
      <c r="M4" s="60">
        <v>24</v>
      </c>
    </row>
    <row r="5" spans="1:13">
      <c r="A5" s="58" t="s">
        <v>22</v>
      </c>
      <c r="B5" s="61">
        <v>13.05</v>
      </c>
      <c r="C5" s="59">
        <v>25</v>
      </c>
      <c r="D5" s="59">
        <v>25</v>
      </c>
      <c r="E5" s="59">
        <v>25</v>
      </c>
      <c r="F5" s="59">
        <v>25</v>
      </c>
      <c r="G5" s="59">
        <v>25</v>
      </c>
      <c r="H5" s="59">
        <v>25</v>
      </c>
      <c r="I5" s="59">
        <v>25</v>
      </c>
      <c r="J5" s="59">
        <v>25</v>
      </c>
      <c r="K5" s="59">
        <v>25</v>
      </c>
      <c r="L5" s="59">
        <v>25</v>
      </c>
      <c r="M5" s="59">
        <v>25</v>
      </c>
    </row>
    <row r="6" spans="1:13">
      <c r="A6" s="58" t="s">
        <v>23</v>
      </c>
      <c r="B6" s="61">
        <v>13.05</v>
      </c>
      <c r="C6" s="60">
        <v>24</v>
      </c>
      <c r="D6" s="60">
        <v>24</v>
      </c>
      <c r="E6" s="60">
        <v>24</v>
      </c>
      <c r="F6" s="60">
        <v>24</v>
      </c>
      <c r="G6" s="60">
        <v>24</v>
      </c>
      <c r="H6" s="60">
        <v>24</v>
      </c>
      <c r="I6" s="60">
        <v>24</v>
      </c>
      <c r="J6" s="60">
        <v>24</v>
      </c>
      <c r="K6" s="60">
        <v>24</v>
      </c>
      <c r="L6" s="60">
        <v>24</v>
      </c>
      <c r="M6" s="60">
        <v>24</v>
      </c>
    </row>
    <row r="7" spans="1:13">
      <c r="A7" s="58" t="s">
        <v>24</v>
      </c>
      <c r="B7" s="61">
        <v>13.05</v>
      </c>
      <c r="C7" s="60">
        <v>20</v>
      </c>
      <c r="D7" s="60">
        <v>20</v>
      </c>
      <c r="E7" s="60">
        <v>20</v>
      </c>
      <c r="F7" s="60">
        <v>20</v>
      </c>
      <c r="G7" s="60">
        <v>20</v>
      </c>
      <c r="H7" s="60">
        <v>20</v>
      </c>
      <c r="I7" s="60">
        <v>20</v>
      </c>
      <c r="J7" s="60">
        <v>20</v>
      </c>
      <c r="K7" s="60">
        <v>20</v>
      </c>
      <c r="L7" s="60">
        <v>20</v>
      </c>
      <c r="M7" s="60">
        <v>20</v>
      </c>
    </row>
    <row r="8" spans="1:13">
      <c r="A8" s="58" t="s">
        <v>25</v>
      </c>
      <c r="B8" s="61">
        <v>13.05</v>
      </c>
      <c r="C8" s="60">
        <v>24</v>
      </c>
      <c r="D8" s="60">
        <v>24</v>
      </c>
      <c r="E8" s="60">
        <v>24</v>
      </c>
      <c r="F8" s="60">
        <v>24</v>
      </c>
      <c r="G8" s="60">
        <v>24</v>
      </c>
      <c r="H8" s="60">
        <v>24</v>
      </c>
      <c r="I8" s="60">
        <v>24</v>
      </c>
      <c r="J8" s="60">
        <v>24</v>
      </c>
      <c r="K8" s="60">
        <v>24</v>
      </c>
      <c r="L8" s="60">
        <v>24</v>
      </c>
      <c r="M8" s="60">
        <v>24</v>
      </c>
    </row>
    <row r="9" spans="1:13">
      <c r="A9" s="58" t="s">
        <v>26</v>
      </c>
      <c r="B9" s="61">
        <v>13.05</v>
      </c>
      <c r="C9" s="60">
        <v>24</v>
      </c>
      <c r="D9" s="60">
        <v>24</v>
      </c>
      <c r="E9" s="60">
        <v>24</v>
      </c>
      <c r="F9" s="60">
        <v>24</v>
      </c>
      <c r="G9" s="60">
        <v>24</v>
      </c>
      <c r="H9" s="60">
        <v>24</v>
      </c>
      <c r="I9" s="60">
        <v>24</v>
      </c>
      <c r="J9" s="60">
        <v>24</v>
      </c>
      <c r="K9" s="60">
        <v>24</v>
      </c>
      <c r="L9" s="60">
        <v>24</v>
      </c>
      <c r="M9" s="60">
        <v>24</v>
      </c>
    </row>
    <row r="10" spans="1:13">
      <c r="A10" s="58" t="s">
        <v>27</v>
      </c>
      <c r="B10" s="59">
        <v>13.5</v>
      </c>
      <c r="C10" s="62">
        <v>15.5</v>
      </c>
      <c r="D10" s="62">
        <v>15.5</v>
      </c>
      <c r="E10" s="62">
        <v>15.5</v>
      </c>
      <c r="F10" s="62">
        <v>15.5</v>
      </c>
      <c r="G10" s="62">
        <v>15.5</v>
      </c>
      <c r="H10" s="62">
        <v>15.5</v>
      </c>
      <c r="I10" s="62">
        <v>15.5</v>
      </c>
      <c r="J10" s="62">
        <v>15.5</v>
      </c>
      <c r="K10" s="62">
        <v>15.5</v>
      </c>
      <c r="L10" s="62">
        <v>15.5</v>
      </c>
      <c r="M10" s="62">
        <v>15.5</v>
      </c>
    </row>
    <row r="11" spans="1:13">
      <c r="A11" s="58" t="s">
        <v>28</v>
      </c>
      <c r="B11" s="60">
        <v>10</v>
      </c>
      <c r="C11" s="60">
        <v>10</v>
      </c>
      <c r="D11" s="60">
        <v>10</v>
      </c>
      <c r="E11" s="59">
        <v>13</v>
      </c>
      <c r="F11" s="59">
        <v>13</v>
      </c>
      <c r="G11" s="59">
        <v>13</v>
      </c>
      <c r="H11" s="59">
        <v>13</v>
      </c>
      <c r="I11" s="59">
        <v>13</v>
      </c>
      <c r="J11" s="59">
        <v>13</v>
      </c>
      <c r="K11" s="59">
        <v>13</v>
      </c>
      <c r="L11" s="59">
        <v>13</v>
      </c>
      <c r="M11" s="59">
        <v>13</v>
      </c>
    </row>
    <row r="12" spans="1:13">
      <c r="A12" s="58" t="s">
        <v>29</v>
      </c>
      <c r="B12" s="61">
        <v>13.05</v>
      </c>
      <c r="C12" s="60">
        <v>24</v>
      </c>
      <c r="D12" s="60">
        <v>24</v>
      </c>
      <c r="E12" s="60">
        <v>24</v>
      </c>
      <c r="F12" s="60">
        <v>24</v>
      </c>
      <c r="G12" s="60">
        <v>24</v>
      </c>
      <c r="H12" s="60">
        <v>24</v>
      </c>
      <c r="I12" s="60">
        <v>24</v>
      </c>
      <c r="J12" s="60">
        <v>24</v>
      </c>
      <c r="K12" s="60">
        <v>24</v>
      </c>
      <c r="L12" s="60">
        <v>24</v>
      </c>
      <c r="M12" s="60">
        <v>24</v>
      </c>
    </row>
    <row r="13" spans="1:13">
      <c r="A13" s="58" t="s">
        <v>30</v>
      </c>
      <c r="B13" s="61">
        <v>13.05</v>
      </c>
      <c r="C13" s="60">
        <v>24</v>
      </c>
      <c r="D13" s="60">
        <v>24</v>
      </c>
      <c r="E13" s="60">
        <v>24</v>
      </c>
      <c r="F13" s="60">
        <v>24</v>
      </c>
      <c r="G13" s="60">
        <v>24</v>
      </c>
      <c r="H13" s="60">
        <v>24</v>
      </c>
      <c r="I13" s="60">
        <v>24</v>
      </c>
      <c r="J13" s="60">
        <v>24</v>
      </c>
      <c r="K13" s="60">
        <v>24</v>
      </c>
      <c r="L13" s="60">
        <v>24</v>
      </c>
      <c r="M13" s="60">
        <v>24</v>
      </c>
    </row>
    <row r="14" spans="1:13">
      <c r="A14" s="58" t="s">
        <v>31</v>
      </c>
      <c r="B14" s="61">
        <v>13.05</v>
      </c>
      <c r="C14" s="60">
        <v>24</v>
      </c>
      <c r="D14" s="60">
        <v>24</v>
      </c>
      <c r="E14" s="60">
        <v>24</v>
      </c>
      <c r="F14" s="60">
        <v>24</v>
      </c>
      <c r="G14" s="60">
        <v>24</v>
      </c>
      <c r="H14" s="60">
        <v>24</v>
      </c>
      <c r="I14" s="60">
        <v>24</v>
      </c>
      <c r="J14" s="60">
        <v>24</v>
      </c>
      <c r="K14" s="60">
        <v>24</v>
      </c>
      <c r="L14" s="60">
        <v>24</v>
      </c>
      <c r="M14" s="60">
        <v>24</v>
      </c>
    </row>
    <row r="15" spans="1:13">
      <c r="A15" s="58" t="s">
        <v>32</v>
      </c>
      <c r="B15" s="59">
        <v>13.5</v>
      </c>
      <c r="C15" s="59">
        <v>18</v>
      </c>
      <c r="D15" s="59">
        <v>18</v>
      </c>
      <c r="E15" s="59">
        <v>18</v>
      </c>
      <c r="F15" s="59">
        <v>18</v>
      </c>
      <c r="G15" s="59">
        <v>18</v>
      </c>
      <c r="H15" s="59">
        <v>18</v>
      </c>
      <c r="I15" s="59">
        <v>18</v>
      </c>
      <c r="J15" s="59">
        <v>18</v>
      </c>
      <c r="K15" s="59">
        <v>18</v>
      </c>
      <c r="L15" s="59">
        <v>18</v>
      </c>
      <c r="M15" s="59">
        <v>18</v>
      </c>
    </row>
    <row r="16" spans="1:13">
      <c r="A16" s="58" t="s">
        <v>33</v>
      </c>
      <c r="B16" s="61">
        <v>13.05</v>
      </c>
      <c r="C16" s="60">
        <v>24</v>
      </c>
      <c r="D16" s="60">
        <v>24</v>
      </c>
      <c r="E16" s="60">
        <v>24</v>
      </c>
      <c r="F16" s="60">
        <v>24</v>
      </c>
      <c r="G16" s="60">
        <v>24</v>
      </c>
      <c r="H16" s="60">
        <v>24</v>
      </c>
      <c r="I16" s="60">
        <v>24</v>
      </c>
      <c r="J16" s="60">
        <v>24</v>
      </c>
      <c r="K16" s="60">
        <v>24</v>
      </c>
      <c r="L16" s="60">
        <v>24</v>
      </c>
      <c r="M16" s="60">
        <v>24</v>
      </c>
    </row>
    <row r="17" spans="1:13">
      <c r="A17" s="58" t="s">
        <v>34</v>
      </c>
      <c r="B17" s="61">
        <v>13.05</v>
      </c>
      <c r="C17" s="60">
        <v>24</v>
      </c>
      <c r="D17" s="60">
        <v>24</v>
      </c>
      <c r="E17" s="60">
        <v>24</v>
      </c>
      <c r="F17" s="60">
        <v>24</v>
      </c>
      <c r="G17" s="60">
        <v>24</v>
      </c>
      <c r="H17" s="60">
        <v>24</v>
      </c>
      <c r="I17" s="60">
        <v>24</v>
      </c>
      <c r="J17" s="60">
        <v>24</v>
      </c>
      <c r="K17" s="60">
        <v>24</v>
      </c>
      <c r="L17" s="60">
        <v>24</v>
      </c>
      <c r="M17" s="60">
        <v>24</v>
      </c>
    </row>
    <row r="18" spans="1:13">
      <c r="A18" s="58" t="s">
        <v>35</v>
      </c>
      <c r="B18" s="59">
        <v>9</v>
      </c>
      <c r="C18" s="59">
        <v>10.5</v>
      </c>
      <c r="D18" s="59">
        <v>10.5</v>
      </c>
      <c r="E18" s="59">
        <v>10.5</v>
      </c>
      <c r="F18" s="59">
        <v>10.5</v>
      </c>
      <c r="G18" s="59">
        <v>10.5</v>
      </c>
      <c r="H18" s="59">
        <v>10.5</v>
      </c>
      <c r="I18" s="59">
        <v>10.5</v>
      </c>
      <c r="J18" s="59">
        <v>10.5</v>
      </c>
      <c r="K18" s="59">
        <v>10.5</v>
      </c>
      <c r="L18" s="59">
        <v>10.5</v>
      </c>
      <c r="M18" s="59">
        <v>10.5</v>
      </c>
    </row>
    <row r="19" spans="1:13">
      <c r="A19" s="58" t="s">
        <v>36</v>
      </c>
      <c r="B19" s="59">
        <v>9</v>
      </c>
      <c r="C19" s="60">
        <v>9.6</v>
      </c>
      <c r="D19" s="60">
        <v>9.6</v>
      </c>
      <c r="E19" s="59">
        <v>10.5</v>
      </c>
      <c r="F19" s="59">
        <v>10.5</v>
      </c>
      <c r="G19" s="59">
        <v>10.5</v>
      </c>
      <c r="H19" s="59">
        <v>10.5</v>
      </c>
      <c r="I19" s="59">
        <v>10.5</v>
      </c>
      <c r="J19" s="59">
        <v>10.5</v>
      </c>
      <c r="K19" s="59">
        <v>10.5</v>
      </c>
      <c r="L19" s="59">
        <v>10.5</v>
      </c>
      <c r="M19" s="59">
        <v>10.5</v>
      </c>
    </row>
    <row r="20" spans="1:13">
      <c r="A20" s="58" t="s">
        <v>37</v>
      </c>
      <c r="B20" s="59">
        <v>13.5</v>
      </c>
      <c r="C20" s="59">
        <v>18</v>
      </c>
      <c r="D20" s="59">
        <v>18</v>
      </c>
      <c r="E20" s="59">
        <v>18</v>
      </c>
      <c r="F20" s="59">
        <v>18</v>
      </c>
      <c r="G20" s="59">
        <v>18</v>
      </c>
      <c r="H20" s="59">
        <v>18</v>
      </c>
      <c r="I20" s="59">
        <v>18</v>
      </c>
      <c r="J20" s="59">
        <v>18</v>
      </c>
      <c r="K20" s="59">
        <v>18</v>
      </c>
      <c r="L20" s="59">
        <v>18</v>
      </c>
      <c r="M20" s="59">
        <v>18</v>
      </c>
    </row>
    <row r="21" spans="1:13">
      <c r="A21" s="58" t="s">
        <v>38</v>
      </c>
      <c r="B21" s="61">
        <v>13.05</v>
      </c>
      <c r="C21" s="60">
        <v>20</v>
      </c>
      <c r="D21" s="60">
        <v>20</v>
      </c>
      <c r="E21" s="60">
        <v>20</v>
      </c>
      <c r="F21" s="60">
        <v>20</v>
      </c>
      <c r="G21" s="60">
        <v>20</v>
      </c>
      <c r="H21" s="60">
        <v>20</v>
      </c>
      <c r="I21" s="60">
        <v>20</v>
      </c>
      <c r="J21" s="60">
        <v>20</v>
      </c>
      <c r="K21" s="60">
        <v>20</v>
      </c>
      <c r="L21" s="60">
        <v>20</v>
      </c>
      <c r="M21" s="60">
        <v>20</v>
      </c>
    </row>
    <row r="22" spans="1:13">
      <c r="A22" s="58" t="s">
        <v>39</v>
      </c>
      <c r="B22" s="61">
        <v>13.05</v>
      </c>
      <c r="C22" s="60">
        <v>24</v>
      </c>
      <c r="D22" s="60">
        <v>24</v>
      </c>
      <c r="E22" s="60">
        <v>24</v>
      </c>
      <c r="F22" s="60">
        <v>24</v>
      </c>
      <c r="G22" s="60">
        <v>24</v>
      </c>
      <c r="H22" s="60">
        <v>24</v>
      </c>
      <c r="I22" s="60">
        <v>24</v>
      </c>
      <c r="J22" s="60">
        <v>24</v>
      </c>
      <c r="K22" s="60">
        <v>24</v>
      </c>
      <c r="L22" s="60">
        <v>24</v>
      </c>
      <c r="M22" s="60">
        <v>24</v>
      </c>
    </row>
    <row r="23" spans="1:13">
      <c r="A23" s="58" t="s">
        <v>40</v>
      </c>
      <c r="B23" s="61">
        <v>13.05</v>
      </c>
      <c r="C23" s="60">
        <v>24</v>
      </c>
      <c r="D23" s="60">
        <v>24</v>
      </c>
      <c r="E23" s="60">
        <v>24</v>
      </c>
      <c r="F23" s="60">
        <v>24</v>
      </c>
      <c r="G23" s="60">
        <v>24</v>
      </c>
      <c r="H23" s="60">
        <v>24</v>
      </c>
      <c r="I23" s="60">
        <v>24</v>
      </c>
      <c r="J23" s="60">
        <v>24</v>
      </c>
      <c r="K23" s="60">
        <v>24</v>
      </c>
      <c r="L23" s="60">
        <v>24</v>
      </c>
      <c r="M23" s="60">
        <v>24</v>
      </c>
    </row>
    <row r="24" spans="1:13">
      <c r="A24" s="58" t="s">
        <v>41</v>
      </c>
      <c r="B24" s="61">
        <v>13.05</v>
      </c>
      <c r="C24" s="60">
        <v>24</v>
      </c>
      <c r="D24" s="60">
        <v>24</v>
      </c>
      <c r="E24" s="60">
        <v>24</v>
      </c>
      <c r="F24" s="60">
        <v>24</v>
      </c>
      <c r="G24" s="60">
        <v>24</v>
      </c>
      <c r="H24" s="60">
        <v>24</v>
      </c>
      <c r="I24" s="60">
        <v>24</v>
      </c>
      <c r="J24" s="60">
        <v>24</v>
      </c>
      <c r="K24" s="60">
        <v>24</v>
      </c>
      <c r="L24" s="60">
        <v>24</v>
      </c>
      <c r="M24" s="60">
        <v>24</v>
      </c>
    </row>
    <row r="25" spans="1:13">
      <c r="A25" s="58" t="s">
        <v>42</v>
      </c>
      <c r="B25" s="59">
        <v>16</v>
      </c>
      <c r="C25" s="60">
        <v>20</v>
      </c>
      <c r="D25" s="60">
        <v>20</v>
      </c>
      <c r="E25" s="60">
        <v>20</v>
      </c>
      <c r="F25" s="60">
        <v>20</v>
      </c>
      <c r="G25" s="60">
        <v>20</v>
      </c>
      <c r="H25" s="60">
        <v>20</v>
      </c>
      <c r="I25" s="60">
        <v>20</v>
      </c>
      <c r="J25" s="60">
        <v>20</v>
      </c>
      <c r="K25" s="60">
        <v>20</v>
      </c>
      <c r="L25" s="60">
        <v>20</v>
      </c>
      <c r="M25" s="60">
        <v>20</v>
      </c>
    </row>
    <row r="26" spans="1:13">
      <c r="A26" s="58" t="s">
        <v>43</v>
      </c>
      <c r="B26" s="59">
        <v>13.05</v>
      </c>
      <c r="C26" s="60">
        <v>20</v>
      </c>
      <c r="D26" s="60">
        <v>20</v>
      </c>
      <c r="E26" s="60">
        <v>20</v>
      </c>
      <c r="F26" s="60">
        <v>20</v>
      </c>
      <c r="G26" s="60">
        <v>20</v>
      </c>
      <c r="H26" s="60">
        <v>20</v>
      </c>
      <c r="I26" s="60">
        <v>20</v>
      </c>
      <c r="J26" s="60">
        <v>20</v>
      </c>
      <c r="K26" s="60">
        <v>20</v>
      </c>
      <c r="L26" s="60">
        <v>20</v>
      </c>
      <c r="M26" s="60">
        <v>20</v>
      </c>
    </row>
    <row r="27" spans="1:13">
      <c r="A27" s="58" t="s">
        <v>44</v>
      </c>
      <c r="B27" s="61">
        <v>13.05</v>
      </c>
      <c r="C27" s="60">
        <v>24</v>
      </c>
      <c r="D27" s="60">
        <v>24</v>
      </c>
      <c r="E27" s="60">
        <v>24</v>
      </c>
      <c r="F27" s="60">
        <v>24</v>
      </c>
      <c r="G27" s="60">
        <v>24</v>
      </c>
      <c r="H27" s="60">
        <v>24</v>
      </c>
      <c r="I27" s="60">
        <v>24</v>
      </c>
      <c r="J27" s="60">
        <v>24</v>
      </c>
      <c r="K27" s="60">
        <v>24</v>
      </c>
      <c r="L27" s="60">
        <v>24</v>
      </c>
      <c r="M27" s="60">
        <v>24</v>
      </c>
    </row>
    <row r="28" spans="1:13">
      <c r="A28" s="63" t="s">
        <v>45</v>
      </c>
      <c r="B28" s="59">
        <v>13.5</v>
      </c>
      <c r="C28" s="62">
        <v>15.5</v>
      </c>
      <c r="D28" s="62">
        <v>15.5</v>
      </c>
      <c r="E28" s="62">
        <v>15.5</v>
      </c>
      <c r="F28" s="62">
        <v>15.5</v>
      </c>
      <c r="G28" s="62">
        <v>15.5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</row>
  </sheetData>
  <sheetProtection algorithmName="SHA-512" hashValue="5TQiQt3wItlhqGvmkNshOv2GgmMsrSRel/KAVaE8TYK30DxhLqQRssSVOzyGW8cnOJh7i3N0IvEg2R4p4Y0QZg==" saltValue="y/K1IhAM7YuIQDIj1DsF6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17C57-7108-5942-83AE-6DBC436EE879}">
  <dimension ref="A1:M63"/>
  <sheetViews>
    <sheetView zoomScale="125" workbookViewId="0">
      <selection activeCell="D29" sqref="D29"/>
    </sheetView>
  </sheetViews>
  <sheetFormatPr baseColWidth="10" defaultRowHeight="16"/>
  <sheetData>
    <row r="1" spans="1:13">
      <c r="A1" s="3" t="s">
        <v>18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</row>
    <row r="2" spans="1:13">
      <c r="A2" s="5" t="s">
        <v>19</v>
      </c>
      <c r="B2" s="6" t="s">
        <v>46</v>
      </c>
      <c r="C2" s="6" t="s">
        <v>46</v>
      </c>
      <c r="D2" s="6" t="s">
        <v>46</v>
      </c>
      <c r="E2" s="6" t="s">
        <v>46</v>
      </c>
      <c r="F2" s="6" t="s">
        <v>46</v>
      </c>
      <c r="G2" s="6" t="s">
        <v>46</v>
      </c>
      <c r="H2" s="6" t="s">
        <v>46</v>
      </c>
      <c r="I2" s="6" t="s">
        <v>46</v>
      </c>
      <c r="J2" s="6" t="s">
        <v>46</v>
      </c>
      <c r="K2" s="6" t="s">
        <v>46</v>
      </c>
      <c r="L2" s="6" t="s">
        <v>46</v>
      </c>
      <c r="M2" s="6" t="s">
        <v>46</v>
      </c>
    </row>
    <row r="3" spans="1:13">
      <c r="A3" s="5" t="s">
        <v>20</v>
      </c>
      <c r="B3" s="7" t="s">
        <v>47</v>
      </c>
      <c r="C3" s="7" t="s">
        <v>47</v>
      </c>
      <c r="D3" s="7" t="s">
        <v>47</v>
      </c>
      <c r="E3" s="7" t="s">
        <v>47</v>
      </c>
      <c r="F3" s="7" t="s">
        <v>47</v>
      </c>
      <c r="G3" s="7" t="s">
        <v>47</v>
      </c>
      <c r="H3" s="7" t="s">
        <v>47</v>
      </c>
      <c r="I3" s="7" t="s">
        <v>47</v>
      </c>
      <c r="J3" s="7" t="s">
        <v>47</v>
      </c>
      <c r="K3" s="7" t="s">
        <v>47</v>
      </c>
      <c r="L3" s="7" t="s">
        <v>47</v>
      </c>
      <c r="M3" s="7" t="s">
        <v>47</v>
      </c>
    </row>
    <row r="4" spans="1:13">
      <c r="A4" s="5" t="s">
        <v>21</v>
      </c>
      <c r="B4" s="8" t="s">
        <v>48</v>
      </c>
      <c r="C4" s="7" t="s">
        <v>47</v>
      </c>
      <c r="D4" s="7" t="s">
        <v>47</v>
      </c>
      <c r="E4" s="7" t="s">
        <v>47</v>
      </c>
      <c r="F4" s="7" t="s">
        <v>47</v>
      </c>
      <c r="G4" s="7" t="s">
        <v>47</v>
      </c>
      <c r="H4" s="7" t="s">
        <v>47</v>
      </c>
      <c r="I4" s="7" t="s">
        <v>47</v>
      </c>
      <c r="J4" s="7" t="s">
        <v>47</v>
      </c>
      <c r="K4" s="7" t="s">
        <v>47</v>
      </c>
      <c r="L4" s="7" t="s">
        <v>47</v>
      </c>
      <c r="M4" s="7" t="s">
        <v>47</v>
      </c>
    </row>
    <row r="5" spans="1:13">
      <c r="A5" s="5" t="s">
        <v>22</v>
      </c>
      <c r="B5" s="8" t="s">
        <v>48</v>
      </c>
      <c r="C5" s="6" t="s">
        <v>46</v>
      </c>
      <c r="D5" s="6" t="s">
        <v>46</v>
      </c>
      <c r="E5" s="6" t="s">
        <v>46</v>
      </c>
      <c r="F5" s="6" t="s">
        <v>46</v>
      </c>
      <c r="G5" s="6" t="s">
        <v>46</v>
      </c>
      <c r="H5" s="6" t="s">
        <v>46</v>
      </c>
      <c r="I5" s="6" t="s">
        <v>46</v>
      </c>
      <c r="J5" s="6" t="s">
        <v>46</v>
      </c>
      <c r="K5" s="6" t="s">
        <v>46</v>
      </c>
      <c r="L5" s="6" t="s">
        <v>46</v>
      </c>
      <c r="M5" s="6" t="s">
        <v>46</v>
      </c>
    </row>
    <row r="6" spans="1:13">
      <c r="A6" s="5" t="s">
        <v>23</v>
      </c>
      <c r="B6" s="8" t="s">
        <v>48</v>
      </c>
      <c r="C6" s="7" t="s">
        <v>47</v>
      </c>
      <c r="D6" s="7" t="s">
        <v>47</v>
      </c>
      <c r="E6" s="7" t="s">
        <v>47</v>
      </c>
      <c r="F6" s="7" t="s">
        <v>47</v>
      </c>
      <c r="G6" s="7" t="s">
        <v>47</v>
      </c>
      <c r="H6" s="7" t="s">
        <v>47</v>
      </c>
      <c r="I6" s="7" t="s">
        <v>47</v>
      </c>
      <c r="J6" s="7" t="s">
        <v>47</v>
      </c>
      <c r="K6" s="7" t="s">
        <v>47</v>
      </c>
      <c r="L6" s="7" t="s">
        <v>47</v>
      </c>
      <c r="M6" s="7" t="s">
        <v>47</v>
      </c>
    </row>
    <row r="7" spans="1:13">
      <c r="A7" s="5" t="s">
        <v>24</v>
      </c>
      <c r="B7" s="8" t="s">
        <v>48</v>
      </c>
      <c r="C7" s="7" t="s">
        <v>47</v>
      </c>
      <c r="D7" s="7" t="s">
        <v>47</v>
      </c>
      <c r="E7" s="7" t="s">
        <v>47</v>
      </c>
      <c r="F7" s="7" t="s">
        <v>47</v>
      </c>
      <c r="G7" s="7" t="s">
        <v>47</v>
      </c>
      <c r="H7" s="7" t="s">
        <v>47</v>
      </c>
      <c r="I7" s="7" t="s">
        <v>47</v>
      </c>
      <c r="J7" s="7" t="s">
        <v>47</v>
      </c>
      <c r="K7" s="7" t="s">
        <v>47</v>
      </c>
      <c r="L7" s="7" t="s">
        <v>47</v>
      </c>
      <c r="M7" s="7" t="s">
        <v>47</v>
      </c>
    </row>
    <row r="8" spans="1:13">
      <c r="A8" s="5" t="s">
        <v>25</v>
      </c>
      <c r="B8" s="8" t="s">
        <v>48</v>
      </c>
      <c r="C8" s="7" t="s">
        <v>47</v>
      </c>
      <c r="D8" s="7" t="s">
        <v>47</v>
      </c>
      <c r="E8" s="7" t="s">
        <v>47</v>
      </c>
      <c r="F8" s="7" t="s">
        <v>47</v>
      </c>
      <c r="G8" s="7" t="s">
        <v>47</v>
      </c>
      <c r="H8" s="7" t="s">
        <v>47</v>
      </c>
      <c r="I8" s="7" t="s">
        <v>47</v>
      </c>
      <c r="J8" s="7" t="s">
        <v>47</v>
      </c>
      <c r="K8" s="7" t="s">
        <v>47</v>
      </c>
      <c r="L8" s="7" t="s">
        <v>47</v>
      </c>
      <c r="M8" s="7" t="s">
        <v>47</v>
      </c>
    </row>
    <row r="9" spans="1:13">
      <c r="A9" s="5" t="s">
        <v>26</v>
      </c>
      <c r="B9" s="8" t="s">
        <v>48</v>
      </c>
      <c r="C9" s="7" t="s">
        <v>47</v>
      </c>
      <c r="D9" s="7" t="s">
        <v>47</v>
      </c>
      <c r="E9" s="7" t="s">
        <v>47</v>
      </c>
      <c r="F9" s="7" t="s">
        <v>47</v>
      </c>
      <c r="G9" s="7" t="s">
        <v>47</v>
      </c>
      <c r="H9" s="7" t="s">
        <v>47</v>
      </c>
      <c r="I9" s="7" t="s">
        <v>47</v>
      </c>
      <c r="J9" s="7" t="s">
        <v>47</v>
      </c>
      <c r="K9" s="7" t="s">
        <v>47</v>
      </c>
      <c r="L9" s="7" t="s">
        <v>47</v>
      </c>
      <c r="M9" s="7" t="s">
        <v>47</v>
      </c>
    </row>
    <row r="10" spans="1:13">
      <c r="A10" s="5" t="s">
        <v>27</v>
      </c>
      <c r="B10" s="6" t="s">
        <v>46</v>
      </c>
      <c r="C10" s="7" t="s">
        <v>47</v>
      </c>
      <c r="D10" s="7" t="s">
        <v>47</v>
      </c>
      <c r="E10" s="7" t="s">
        <v>47</v>
      </c>
      <c r="F10" s="7" t="s">
        <v>47</v>
      </c>
      <c r="G10" s="7" t="s">
        <v>47</v>
      </c>
      <c r="H10" s="7" t="s">
        <v>47</v>
      </c>
      <c r="I10" s="7" t="s">
        <v>47</v>
      </c>
      <c r="J10" s="7" t="s">
        <v>47</v>
      </c>
      <c r="K10" s="7" t="s">
        <v>47</v>
      </c>
      <c r="L10" s="7" t="s">
        <v>47</v>
      </c>
      <c r="M10" s="7" t="s">
        <v>47</v>
      </c>
    </row>
    <row r="11" spans="1:13">
      <c r="A11" s="5" t="s">
        <v>28</v>
      </c>
      <c r="B11" s="7" t="s">
        <v>47</v>
      </c>
      <c r="C11" s="7" t="s">
        <v>47</v>
      </c>
      <c r="D11" s="7" t="s">
        <v>47</v>
      </c>
      <c r="E11" s="6" t="s">
        <v>46</v>
      </c>
      <c r="F11" s="6" t="s">
        <v>46</v>
      </c>
      <c r="G11" s="6" t="s">
        <v>46</v>
      </c>
      <c r="H11" s="6" t="s">
        <v>46</v>
      </c>
      <c r="I11" s="6" t="s">
        <v>46</v>
      </c>
      <c r="J11" s="6" t="s">
        <v>46</v>
      </c>
      <c r="K11" s="6" t="s">
        <v>46</v>
      </c>
      <c r="L11" s="6" t="s">
        <v>46</v>
      </c>
      <c r="M11" s="6" t="s">
        <v>46</v>
      </c>
    </row>
    <row r="12" spans="1:13">
      <c r="A12" s="5" t="s">
        <v>29</v>
      </c>
      <c r="B12" s="8" t="s">
        <v>48</v>
      </c>
      <c r="C12" s="7" t="s">
        <v>47</v>
      </c>
      <c r="D12" s="7" t="s">
        <v>47</v>
      </c>
      <c r="E12" s="7" t="s">
        <v>47</v>
      </c>
      <c r="F12" s="7" t="s">
        <v>47</v>
      </c>
      <c r="G12" s="7" t="s">
        <v>47</v>
      </c>
      <c r="H12" s="7" t="s">
        <v>47</v>
      </c>
      <c r="I12" s="7" t="s">
        <v>47</v>
      </c>
      <c r="J12" s="7" t="s">
        <v>47</v>
      </c>
      <c r="K12" s="7" t="s">
        <v>47</v>
      </c>
      <c r="L12" s="7" t="s">
        <v>47</v>
      </c>
      <c r="M12" s="7" t="s">
        <v>47</v>
      </c>
    </row>
    <row r="13" spans="1:13">
      <c r="A13" s="5" t="s">
        <v>30</v>
      </c>
      <c r="B13" s="8" t="s">
        <v>48</v>
      </c>
      <c r="C13" s="7" t="s">
        <v>47</v>
      </c>
      <c r="D13" s="7" t="s">
        <v>47</v>
      </c>
      <c r="E13" s="7" t="s">
        <v>47</v>
      </c>
      <c r="F13" s="7" t="s">
        <v>47</v>
      </c>
      <c r="G13" s="7" t="s">
        <v>47</v>
      </c>
      <c r="H13" s="7" t="s">
        <v>47</v>
      </c>
      <c r="I13" s="7" t="s">
        <v>47</v>
      </c>
      <c r="J13" s="7" t="s">
        <v>47</v>
      </c>
      <c r="K13" s="7" t="s">
        <v>47</v>
      </c>
      <c r="L13" s="7" t="s">
        <v>47</v>
      </c>
      <c r="M13" s="7" t="s">
        <v>47</v>
      </c>
    </row>
    <row r="14" spans="1:13">
      <c r="A14" s="5" t="s">
        <v>31</v>
      </c>
      <c r="B14" s="8" t="s">
        <v>48</v>
      </c>
      <c r="C14" s="7" t="s">
        <v>47</v>
      </c>
      <c r="D14" s="7" t="s">
        <v>47</v>
      </c>
      <c r="E14" s="7" t="s">
        <v>47</v>
      </c>
      <c r="F14" s="7" t="s">
        <v>47</v>
      </c>
      <c r="G14" s="7" t="s">
        <v>47</v>
      </c>
      <c r="H14" s="7" t="s">
        <v>47</v>
      </c>
      <c r="I14" s="7" t="s">
        <v>47</v>
      </c>
      <c r="J14" s="7" t="s">
        <v>47</v>
      </c>
      <c r="K14" s="7" t="s">
        <v>47</v>
      </c>
      <c r="L14" s="7" t="s">
        <v>47</v>
      </c>
      <c r="M14" s="7" t="s">
        <v>47</v>
      </c>
    </row>
    <row r="15" spans="1:13">
      <c r="A15" s="5" t="s">
        <v>32</v>
      </c>
      <c r="B15" s="6" t="s">
        <v>46</v>
      </c>
      <c r="C15" s="6" t="s">
        <v>46</v>
      </c>
      <c r="D15" s="6" t="s">
        <v>46</v>
      </c>
      <c r="E15" s="6" t="s">
        <v>46</v>
      </c>
      <c r="F15" s="6" t="s">
        <v>46</v>
      </c>
      <c r="G15" s="6" t="s">
        <v>46</v>
      </c>
      <c r="H15" s="6" t="s">
        <v>46</v>
      </c>
      <c r="I15" s="6" t="s">
        <v>46</v>
      </c>
      <c r="J15" s="6" t="s">
        <v>46</v>
      </c>
      <c r="K15" s="6" t="s">
        <v>46</v>
      </c>
      <c r="L15" s="6" t="s">
        <v>46</v>
      </c>
      <c r="M15" s="6" t="s">
        <v>46</v>
      </c>
    </row>
    <row r="16" spans="1:13">
      <c r="A16" s="5" t="s">
        <v>33</v>
      </c>
      <c r="B16" s="8" t="s">
        <v>48</v>
      </c>
      <c r="C16" s="7" t="s">
        <v>47</v>
      </c>
      <c r="D16" s="7" t="s">
        <v>47</v>
      </c>
      <c r="E16" s="7" t="s">
        <v>47</v>
      </c>
      <c r="F16" s="7" t="s">
        <v>47</v>
      </c>
      <c r="G16" s="7" t="s">
        <v>47</v>
      </c>
      <c r="H16" s="7" t="s">
        <v>47</v>
      </c>
      <c r="I16" s="7" t="s">
        <v>47</v>
      </c>
      <c r="J16" s="7" t="s">
        <v>47</v>
      </c>
      <c r="K16" s="7" t="s">
        <v>47</v>
      </c>
      <c r="L16" s="7" t="s">
        <v>47</v>
      </c>
      <c r="M16" s="7" t="s">
        <v>47</v>
      </c>
    </row>
    <row r="17" spans="1:13">
      <c r="A17" s="5" t="s">
        <v>34</v>
      </c>
      <c r="B17" s="8" t="s">
        <v>48</v>
      </c>
      <c r="C17" s="7" t="s">
        <v>47</v>
      </c>
      <c r="D17" s="7" t="s">
        <v>47</v>
      </c>
      <c r="E17" s="7" t="s">
        <v>47</v>
      </c>
      <c r="F17" s="7" t="s">
        <v>47</v>
      </c>
      <c r="G17" s="7" t="s">
        <v>47</v>
      </c>
      <c r="H17" s="7" t="s">
        <v>47</v>
      </c>
      <c r="I17" s="7" t="s">
        <v>47</v>
      </c>
      <c r="J17" s="7" t="s">
        <v>47</v>
      </c>
      <c r="K17" s="7" t="s">
        <v>47</v>
      </c>
      <c r="L17" s="7" t="s">
        <v>47</v>
      </c>
      <c r="M17" s="7" t="s">
        <v>47</v>
      </c>
    </row>
    <row r="18" spans="1:13">
      <c r="A18" s="5" t="s">
        <v>35</v>
      </c>
      <c r="B18" s="6" t="s">
        <v>46</v>
      </c>
      <c r="C18" s="6" t="s">
        <v>46</v>
      </c>
      <c r="D18" s="6" t="s">
        <v>46</v>
      </c>
      <c r="E18" s="6" t="s">
        <v>46</v>
      </c>
      <c r="F18" s="6" t="s">
        <v>46</v>
      </c>
      <c r="G18" s="6" t="s">
        <v>46</v>
      </c>
      <c r="H18" s="6" t="s">
        <v>46</v>
      </c>
      <c r="I18" s="6" t="s">
        <v>46</v>
      </c>
      <c r="J18" s="6" t="s">
        <v>46</v>
      </c>
      <c r="K18" s="6" t="s">
        <v>46</v>
      </c>
      <c r="L18" s="6" t="s">
        <v>46</v>
      </c>
      <c r="M18" s="6" t="s">
        <v>46</v>
      </c>
    </row>
    <row r="19" spans="1:13">
      <c r="A19" s="5" t="s">
        <v>36</v>
      </c>
      <c r="B19" s="6" t="s">
        <v>46</v>
      </c>
      <c r="C19" s="7" t="s">
        <v>47</v>
      </c>
      <c r="D19" s="7" t="s">
        <v>47</v>
      </c>
      <c r="E19" s="6" t="s">
        <v>46</v>
      </c>
      <c r="F19" s="6" t="s">
        <v>46</v>
      </c>
      <c r="G19" s="6" t="s">
        <v>46</v>
      </c>
      <c r="H19" s="6" t="s">
        <v>46</v>
      </c>
      <c r="I19" s="6" t="s">
        <v>46</v>
      </c>
      <c r="J19" s="6" t="s">
        <v>46</v>
      </c>
      <c r="K19" s="6" t="s">
        <v>46</v>
      </c>
      <c r="L19" s="6" t="s">
        <v>46</v>
      </c>
      <c r="M19" s="6" t="s">
        <v>46</v>
      </c>
    </row>
    <row r="20" spans="1:13">
      <c r="A20" s="5" t="s">
        <v>37</v>
      </c>
      <c r="B20" s="6" t="s">
        <v>46</v>
      </c>
      <c r="C20" s="6" t="s">
        <v>46</v>
      </c>
      <c r="D20" s="6" t="s">
        <v>46</v>
      </c>
      <c r="E20" s="6" t="s">
        <v>46</v>
      </c>
      <c r="F20" s="6" t="s">
        <v>46</v>
      </c>
      <c r="G20" s="6" t="s">
        <v>46</v>
      </c>
      <c r="H20" s="6" t="s">
        <v>46</v>
      </c>
      <c r="I20" s="6" t="s">
        <v>46</v>
      </c>
      <c r="J20" s="6" t="s">
        <v>46</v>
      </c>
      <c r="K20" s="6" t="s">
        <v>46</v>
      </c>
      <c r="L20" s="6" t="s">
        <v>46</v>
      </c>
      <c r="M20" s="6" t="s">
        <v>46</v>
      </c>
    </row>
    <row r="21" spans="1:13">
      <c r="A21" s="5" t="s">
        <v>38</v>
      </c>
      <c r="B21" s="8" t="s">
        <v>48</v>
      </c>
      <c r="C21" s="7" t="s">
        <v>47</v>
      </c>
      <c r="D21" s="7" t="s">
        <v>47</v>
      </c>
      <c r="E21" s="7" t="s">
        <v>47</v>
      </c>
      <c r="F21" s="7" t="s">
        <v>47</v>
      </c>
      <c r="G21" s="7" t="s">
        <v>47</v>
      </c>
      <c r="H21" s="7" t="s">
        <v>47</v>
      </c>
      <c r="I21" s="7" t="s">
        <v>47</v>
      </c>
      <c r="J21" s="7" t="s">
        <v>47</v>
      </c>
      <c r="K21" s="7" t="s">
        <v>47</v>
      </c>
      <c r="L21" s="7" t="s">
        <v>47</v>
      </c>
      <c r="M21" s="7" t="s">
        <v>47</v>
      </c>
    </row>
    <row r="22" spans="1:13">
      <c r="A22" s="5" t="s">
        <v>39</v>
      </c>
      <c r="B22" s="8" t="s">
        <v>48</v>
      </c>
      <c r="C22" s="7" t="s">
        <v>47</v>
      </c>
      <c r="D22" s="7" t="s">
        <v>47</v>
      </c>
      <c r="E22" s="7" t="s">
        <v>47</v>
      </c>
      <c r="F22" s="7" t="s">
        <v>47</v>
      </c>
      <c r="G22" s="7" t="s">
        <v>47</v>
      </c>
      <c r="H22" s="7" t="s">
        <v>47</v>
      </c>
      <c r="I22" s="7" t="s">
        <v>47</v>
      </c>
      <c r="J22" s="7" t="s">
        <v>47</v>
      </c>
      <c r="K22" s="7" t="s">
        <v>47</v>
      </c>
      <c r="L22" s="7" t="s">
        <v>47</v>
      </c>
      <c r="M22" s="7" t="s">
        <v>47</v>
      </c>
    </row>
    <row r="23" spans="1:13">
      <c r="A23" s="5" t="s">
        <v>40</v>
      </c>
      <c r="B23" s="8" t="s">
        <v>48</v>
      </c>
      <c r="C23" s="7" t="s">
        <v>47</v>
      </c>
      <c r="D23" s="7" t="s">
        <v>47</v>
      </c>
      <c r="E23" s="7" t="s">
        <v>47</v>
      </c>
      <c r="F23" s="7" t="s">
        <v>47</v>
      </c>
      <c r="G23" s="7" t="s">
        <v>47</v>
      </c>
      <c r="H23" s="7" t="s">
        <v>47</v>
      </c>
      <c r="I23" s="7" t="s">
        <v>47</v>
      </c>
      <c r="J23" s="7" t="s">
        <v>47</v>
      </c>
      <c r="K23" s="7" t="s">
        <v>47</v>
      </c>
      <c r="L23" s="7" t="s">
        <v>47</v>
      </c>
      <c r="M23" s="7" t="s">
        <v>47</v>
      </c>
    </row>
    <row r="24" spans="1:13">
      <c r="A24" s="5" t="s">
        <v>41</v>
      </c>
      <c r="B24" s="8" t="s">
        <v>48</v>
      </c>
      <c r="C24" s="7" t="s">
        <v>47</v>
      </c>
      <c r="D24" s="7" t="s">
        <v>47</v>
      </c>
      <c r="E24" s="7" t="s">
        <v>47</v>
      </c>
      <c r="F24" s="7" t="s">
        <v>47</v>
      </c>
      <c r="G24" s="7" t="s">
        <v>47</v>
      </c>
      <c r="H24" s="7" t="s">
        <v>47</v>
      </c>
      <c r="I24" s="7" t="s">
        <v>47</v>
      </c>
      <c r="J24" s="7" t="s">
        <v>47</v>
      </c>
      <c r="K24" s="7" t="s">
        <v>47</v>
      </c>
      <c r="L24" s="7" t="s">
        <v>47</v>
      </c>
      <c r="M24" s="7" t="s">
        <v>47</v>
      </c>
    </row>
    <row r="25" spans="1:13">
      <c r="A25" s="5" t="s">
        <v>42</v>
      </c>
      <c r="B25" s="6" t="s">
        <v>46</v>
      </c>
      <c r="C25" s="7" t="s">
        <v>47</v>
      </c>
      <c r="D25" s="7" t="s">
        <v>47</v>
      </c>
      <c r="E25" s="7" t="s">
        <v>47</v>
      </c>
      <c r="F25" s="7" t="s">
        <v>47</v>
      </c>
      <c r="G25" s="7" t="s">
        <v>47</v>
      </c>
      <c r="H25" s="7" t="s">
        <v>47</v>
      </c>
      <c r="I25" s="7" t="s">
        <v>47</v>
      </c>
      <c r="J25" s="7" t="s">
        <v>47</v>
      </c>
      <c r="K25" s="7" t="s">
        <v>47</v>
      </c>
      <c r="L25" s="7" t="s">
        <v>47</v>
      </c>
      <c r="M25" s="7" t="s">
        <v>47</v>
      </c>
    </row>
    <row r="26" spans="1:13">
      <c r="A26" s="5" t="s">
        <v>43</v>
      </c>
      <c r="B26" s="8" t="s">
        <v>48</v>
      </c>
      <c r="C26" s="7" t="s">
        <v>47</v>
      </c>
      <c r="D26" s="7" t="s">
        <v>47</v>
      </c>
      <c r="E26" s="7" t="s">
        <v>47</v>
      </c>
      <c r="F26" s="7" t="s">
        <v>47</v>
      </c>
      <c r="G26" s="7" t="s">
        <v>47</v>
      </c>
      <c r="H26" s="7" t="s">
        <v>47</v>
      </c>
      <c r="I26" s="7" t="s">
        <v>47</v>
      </c>
      <c r="J26" s="7" t="s">
        <v>47</v>
      </c>
      <c r="K26" s="7" t="s">
        <v>47</v>
      </c>
      <c r="L26" s="7" t="s">
        <v>47</v>
      </c>
      <c r="M26" s="7" t="s">
        <v>47</v>
      </c>
    </row>
    <row r="27" spans="1:13">
      <c r="A27" s="5" t="s">
        <v>44</v>
      </c>
      <c r="B27" s="8" t="s">
        <v>48</v>
      </c>
      <c r="C27" s="7" t="s">
        <v>47</v>
      </c>
      <c r="D27" s="7" t="s">
        <v>47</v>
      </c>
      <c r="E27" s="7" t="s">
        <v>47</v>
      </c>
      <c r="F27" s="7" t="s">
        <v>47</v>
      </c>
      <c r="G27" s="7" t="s">
        <v>47</v>
      </c>
      <c r="H27" s="7" t="s">
        <v>47</v>
      </c>
      <c r="I27" s="7" t="s">
        <v>47</v>
      </c>
      <c r="J27" s="7" t="s">
        <v>47</v>
      </c>
      <c r="K27" s="7" t="s">
        <v>47</v>
      </c>
      <c r="L27" s="7" t="s">
        <v>47</v>
      </c>
      <c r="M27" s="7" t="s">
        <v>47</v>
      </c>
    </row>
    <row r="28" spans="1:13">
      <c r="A28" s="9" t="s">
        <v>45</v>
      </c>
      <c r="B28" s="6" t="s">
        <v>46</v>
      </c>
      <c r="C28" s="7" t="s">
        <v>47</v>
      </c>
      <c r="D28" s="7" t="s">
        <v>47</v>
      </c>
      <c r="E28" s="7" t="s">
        <v>47</v>
      </c>
      <c r="F28" s="7" t="s">
        <v>47</v>
      </c>
      <c r="G28" s="7" t="s">
        <v>47</v>
      </c>
      <c r="H28" s="7" t="s">
        <v>47</v>
      </c>
      <c r="I28" s="7" t="s">
        <v>47</v>
      </c>
      <c r="J28" s="7" t="s">
        <v>47</v>
      </c>
      <c r="K28" s="7" t="s">
        <v>47</v>
      </c>
      <c r="L28" s="7" t="s">
        <v>47</v>
      </c>
      <c r="M28" s="7" t="s">
        <v>47</v>
      </c>
    </row>
    <row r="31" spans="1:13">
      <c r="B31" s="4">
        <v>1</v>
      </c>
      <c r="C31" s="4">
        <v>2</v>
      </c>
      <c r="D31" s="4">
        <v>3</v>
      </c>
      <c r="E31" s="4">
        <v>4</v>
      </c>
      <c r="F31" s="4">
        <v>5</v>
      </c>
      <c r="G31" s="4">
        <v>6</v>
      </c>
      <c r="H31" s="4">
        <v>7</v>
      </c>
      <c r="I31" s="4">
        <v>8</v>
      </c>
      <c r="J31" s="4">
        <v>9</v>
      </c>
      <c r="K31" s="4">
        <v>10</v>
      </c>
      <c r="L31" s="4">
        <v>11</v>
      </c>
      <c r="M31" s="4">
        <v>12</v>
      </c>
    </row>
    <row r="32" spans="1:13">
      <c r="A32" t="s">
        <v>62</v>
      </c>
      <c r="B32">
        <v>27</v>
      </c>
      <c r="C32">
        <v>27</v>
      </c>
      <c r="D32">
        <v>27</v>
      </c>
      <c r="E32">
        <v>27</v>
      </c>
      <c r="F32">
        <v>27</v>
      </c>
      <c r="G32">
        <v>25</v>
      </c>
      <c r="H32">
        <v>25</v>
      </c>
      <c r="I32">
        <v>25</v>
      </c>
      <c r="J32">
        <v>25</v>
      </c>
      <c r="K32">
        <v>25</v>
      </c>
      <c r="L32">
        <v>25</v>
      </c>
      <c r="M32">
        <v>25</v>
      </c>
    </row>
    <row r="33" spans="1:13">
      <c r="A33" t="s">
        <v>63</v>
      </c>
      <c r="B33">
        <v>20</v>
      </c>
      <c r="C33">
        <v>16</v>
      </c>
      <c r="D33">
        <v>16</v>
      </c>
      <c r="E33">
        <v>16</v>
      </c>
      <c r="F33">
        <v>16</v>
      </c>
      <c r="G33">
        <v>16</v>
      </c>
      <c r="H33">
        <v>16</v>
      </c>
      <c r="I33">
        <v>16</v>
      </c>
      <c r="J33">
        <v>16</v>
      </c>
      <c r="K33">
        <v>16</v>
      </c>
      <c r="L33">
        <v>16</v>
      </c>
      <c r="M33">
        <v>16</v>
      </c>
    </row>
    <row r="34" spans="1:13">
      <c r="A34" t="s">
        <v>64</v>
      </c>
      <c r="B34">
        <v>3</v>
      </c>
      <c r="C34">
        <v>5</v>
      </c>
      <c r="D34">
        <v>6</v>
      </c>
      <c r="E34">
        <v>7</v>
      </c>
      <c r="F34">
        <v>9</v>
      </c>
      <c r="G34">
        <v>19</v>
      </c>
      <c r="H34">
        <v>19</v>
      </c>
      <c r="I34">
        <v>19</v>
      </c>
      <c r="J34">
        <v>19</v>
      </c>
      <c r="K34">
        <v>19</v>
      </c>
      <c r="L34">
        <v>19</v>
      </c>
      <c r="M34">
        <v>19</v>
      </c>
    </row>
    <row r="35" spans="1:13">
      <c r="A35" t="s">
        <v>61</v>
      </c>
      <c r="B35">
        <v>0.6</v>
      </c>
      <c r="C35">
        <v>1.1000000000000001</v>
      </c>
      <c r="D35">
        <v>1.62</v>
      </c>
      <c r="E35">
        <v>2.13</v>
      </c>
      <c r="F35">
        <v>2.7</v>
      </c>
      <c r="G35">
        <v>2.7</v>
      </c>
      <c r="H35">
        <v>3.2</v>
      </c>
      <c r="I35">
        <v>3.8</v>
      </c>
      <c r="J35">
        <v>4.3</v>
      </c>
      <c r="K35">
        <v>4.7300000000000004</v>
      </c>
      <c r="L35">
        <v>5.3</v>
      </c>
      <c r="M35">
        <v>5.8</v>
      </c>
    </row>
    <row r="37" spans="1:13">
      <c r="A37" s="5" t="s">
        <v>19</v>
      </c>
      <c r="B37" s="11" t="s">
        <v>74</v>
      </c>
    </row>
    <row r="38" spans="1:13">
      <c r="A38" s="5" t="s">
        <v>20</v>
      </c>
      <c r="B38" s="11" t="s">
        <v>75</v>
      </c>
    </row>
    <row r="39" spans="1:13">
      <c r="A39" s="5" t="s">
        <v>21</v>
      </c>
      <c r="B39" s="11" t="s">
        <v>76</v>
      </c>
    </row>
    <row r="40" spans="1:13">
      <c r="A40" s="5" t="s">
        <v>22</v>
      </c>
      <c r="B40" s="11" t="s">
        <v>77</v>
      </c>
    </row>
    <row r="41" spans="1:13">
      <c r="A41" s="5" t="s">
        <v>23</v>
      </c>
      <c r="B41" s="11" t="s">
        <v>78</v>
      </c>
    </row>
    <row r="42" spans="1:13">
      <c r="A42" s="5" t="s">
        <v>24</v>
      </c>
      <c r="B42" s="11" t="s">
        <v>79</v>
      </c>
    </row>
    <row r="43" spans="1:13">
      <c r="A43" s="5" t="s">
        <v>25</v>
      </c>
      <c r="B43" s="11" t="s">
        <v>80</v>
      </c>
    </row>
    <row r="44" spans="1:13">
      <c r="A44" s="5" t="s">
        <v>26</v>
      </c>
      <c r="B44" s="11" t="s">
        <v>81</v>
      </c>
    </row>
    <row r="45" spans="1:13">
      <c r="A45" s="5" t="s">
        <v>27</v>
      </c>
      <c r="B45" s="11" t="s">
        <v>82</v>
      </c>
    </row>
    <row r="46" spans="1:13">
      <c r="A46" s="5" t="s">
        <v>28</v>
      </c>
      <c r="B46" s="11" t="s">
        <v>83</v>
      </c>
    </row>
    <row r="47" spans="1:13">
      <c r="A47" s="5" t="s">
        <v>29</v>
      </c>
      <c r="B47" s="11" t="s">
        <v>84</v>
      </c>
    </row>
    <row r="48" spans="1:13">
      <c r="A48" s="5" t="s">
        <v>30</v>
      </c>
      <c r="B48" s="11" t="s">
        <v>85</v>
      </c>
    </row>
    <row r="49" spans="1:2">
      <c r="A49" s="5" t="s">
        <v>31</v>
      </c>
      <c r="B49" s="11" t="s">
        <v>86</v>
      </c>
    </row>
    <row r="50" spans="1:2">
      <c r="A50" s="5" t="s">
        <v>32</v>
      </c>
      <c r="B50" s="11" t="s">
        <v>87</v>
      </c>
    </row>
    <row r="51" spans="1:2">
      <c r="A51" s="5" t="s">
        <v>33</v>
      </c>
      <c r="B51" s="11" t="s">
        <v>88</v>
      </c>
    </row>
    <row r="52" spans="1:2">
      <c r="A52" s="5" t="s">
        <v>34</v>
      </c>
      <c r="B52" s="11" t="s">
        <v>89</v>
      </c>
    </row>
    <row r="53" spans="1:2">
      <c r="A53" s="5" t="s">
        <v>35</v>
      </c>
      <c r="B53" s="11" t="s">
        <v>90</v>
      </c>
    </row>
    <row r="54" spans="1:2">
      <c r="A54" s="5" t="s">
        <v>36</v>
      </c>
      <c r="B54" s="11" t="s">
        <v>91</v>
      </c>
    </row>
    <row r="55" spans="1:2">
      <c r="A55" s="5" t="s">
        <v>37</v>
      </c>
      <c r="B55" s="11" t="s">
        <v>92</v>
      </c>
    </row>
    <row r="56" spans="1:2">
      <c r="A56" s="5" t="s">
        <v>38</v>
      </c>
      <c r="B56" s="11" t="s">
        <v>93</v>
      </c>
    </row>
    <row r="57" spans="1:2">
      <c r="A57" s="5" t="s">
        <v>39</v>
      </c>
      <c r="B57" s="11" t="s">
        <v>94</v>
      </c>
    </row>
    <row r="58" spans="1:2">
      <c r="A58" s="5" t="s">
        <v>40</v>
      </c>
      <c r="B58" s="11" t="s">
        <v>96</v>
      </c>
    </row>
    <row r="59" spans="1:2">
      <c r="A59" s="5" t="s">
        <v>41</v>
      </c>
      <c r="B59" s="11" t="s">
        <v>95</v>
      </c>
    </row>
    <row r="60" spans="1:2">
      <c r="A60" s="5" t="s">
        <v>42</v>
      </c>
      <c r="B60" s="11" t="s">
        <v>97</v>
      </c>
    </row>
    <row r="61" spans="1:2">
      <c r="A61" s="5" t="s">
        <v>43</v>
      </c>
      <c r="B61" s="11" t="s">
        <v>98</v>
      </c>
    </row>
    <row r="62" spans="1:2">
      <c r="A62" s="5" t="s">
        <v>44</v>
      </c>
      <c r="B62" s="11" t="s">
        <v>99</v>
      </c>
    </row>
    <row r="63" spans="1:2">
      <c r="A63" s="9" t="s">
        <v>45</v>
      </c>
      <c r="B63" s="11" t="s">
        <v>100</v>
      </c>
    </row>
  </sheetData>
  <sheetProtection algorithmName="SHA-512" hashValue="wTqDjPmEIkiYVsKxaAGBR8tL16U1EUA191xfDwkIIgFYVkw7DLbPp4VNAfVmRozvBcJnQa6EOhitmo+5k7Ke0Q==" saltValue="hON1UyLMFespWLZE9MyqPA==" spinCount="100000" sheet="1" objects="1" scenarios="1" selectLockedCells="1" selectUnlockedCells="1"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346B2-DB9C-BB44-B233-9187ADA85EDD}">
  <dimension ref="A1:T37"/>
  <sheetViews>
    <sheetView workbookViewId="0">
      <selection activeCell="D29" sqref="D29"/>
    </sheetView>
  </sheetViews>
  <sheetFormatPr baseColWidth="10" defaultRowHeight="16"/>
  <cols>
    <col min="12" max="12" width="13.6640625" customWidth="1"/>
    <col min="13" max="13" width="18" customWidth="1"/>
    <col min="14" max="14" width="13.33203125" customWidth="1"/>
    <col min="20" max="20" width="26.33203125" customWidth="1"/>
  </cols>
  <sheetData>
    <row r="1" spans="1:20" ht="37">
      <c r="A1" s="43" t="s">
        <v>47</v>
      </c>
    </row>
    <row r="3" spans="1:20">
      <c r="A3" s="33" t="s">
        <v>61</v>
      </c>
      <c r="B3" s="30" t="s">
        <v>62</v>
      </c>
      <c r="C3" s="30" t="s">
        <v>63</v>
      </c>
      <c r="D3" s="30" t="s">
        <v>64</v>
      </c>
      <c r="E3" s="30" t="s">
        <v>65</v>
      </c>
      <c r="F3" s="30" t="s">
        <v>66</v>
      </c>
      <c r="G3" s="30" t="s">
        <v>3</v>
      </c>
      <c r="H3" s="30" t="s">
        <v>67</v>
      </c>
      <c r="I3" s="30" t="s">
        <v>68</v>
      </c>
      <c r="J3" s="30" t="s">
        <v>8</v>
      </c>
      <c r="K3" s="30" t="s">
        <v>69</v>
      </c>
      <c r="L3" s="30" t="s">
        <v>6</v>
      </c>
      <c r="M3" s="30" t="s">
        <v>70</v>
      </c>
      <c r="N3" s="30" t="s">
        <v>71</v>
      </c>
      <c r="O3" s="30" t="s">
        <v>12</v>
      </c>
      <c r="P3" s="30" t="s">
        <v>13</v>
      </c>
      <c r="Q3" s="30" t="s">
        <v>14</v>
      </c>
      <c r="R3" s="30" t="s">
        <v>72</v>
      </c>
      <c r="S3" s="30" t="s">
        <v>73</v>
      </c>
      <c r="T3" s="30" t="s">
        <v>15</v>
      </c>
    </row>
    <row r="4" spans="1:20">
      <c r="A4" s="33" t="str">
        <f>IF('Shipping sheet'!$C14="","",IF(VLOOKUP('Shipping sheet'!$I14,Shipper!$A$2:$M$28,('Shipping sheet'!$C14+1))="PostNL",HLOOKUP('Shipping sheet'!$C14,Shipper!$A$31:$M$35,5),""))</f>
        <v/>
      </c>
      <c r="B4" s="31" t="str">
        <f>IF('Shipping sheet'!$C14="","",IF(VLOOKUP('Shipping sheet'!$I14,Shipper!$A$2:$M$28,('Shipping sheet'!$C14+1))="PostNL",HLOOKUP('Shipping sheet'!$C14,Shipper!$A$31:$M$35,2),""))</f>
        <v/>
      </c>
      <c r="C4" s="31" t="str">
        <f>IF('Shipping sheet'!$C14="","",IF(VLOOKUP('Shipping sheet'!$I14,Shipper!$A$2:$M$28,('Shipping sheet'!$C14+1))="PostNL",HLOOKUP('Shipping sheet'!$C14,Shipper!$A$31:$M$35,3),""))</f>
        <v/>
      </c>
      <c r="D4" s="31" t="str">
        <f>IF('Shipping sheet'!$C14="","",IF(VLOOKUP('Shipping sheet'!$I14,Shipper!$A$2:$M$28,('Shipping sheet'!$C14+1))="PostNL",HLOOKUP('Shipping sheet'!$C14,Shipper!$A$31:$M$35,4),""))</f>
        <v/>
      </c>
      <c r="E4" s="30"/>
      <c r="F4" s="30"/>
      <c r="G4" s="30" t="str">
        <f>IF('Shipping sheet'!I14="","",VLOOKUP('Shipping sheet'!I14,Shipper!$A$37:$B$63,2))</f>
        <v/>
      </c>
      <c r="H4" s="30" t="str">
        <f>IF('Shipping sheet'!D14="","",'Shipping sheet'!D14)</f>
        <v/>
      </c>
      <c r="I4" s="30" t="str">
        <f>IF('Shipping sheet'!E14="","",'Shipping sheet'!E14)</f>
        <v/>
      </c>
      <c r="J4" s="30" t="str">
        <f>IF('Shipping sheet'!N14="","",'Shipping sheet'!N14)</f>
        <v/>
      </c>
      <c r="K4" s="30" t="str">
        <f>IF('Shipping sheet'!K14="","",'Shipping sheet'!K14)</f>
        <v/>
      </c>
      <c r="L4" s="30" t="str">
        <f>IF('Shipping sheet'!L14="","",'Shipping sheet'!L14)</f>
        <v/>
      </c>
      <c r="M4" s="30" t="str">
        <f>IF('Shipping sheet'!M14="","",'Shipping sheet'!M14)</f>
        <v/>
      </c>
      <c r="N4" s="30" t="str">
        <f>IF('Shipping sheet'!J14="","",'Shipping sheet'!J14)</f>
        <v/>
      </c>
      <c r="O4" s="30" t="str">
        <f>IF('Shipping sheet'!R14="","",'Shipping sheet'!R14)</f>
        <v/>
      </c>
      <c r="P4" s="30" t="str">
        <f>IF('Shipping sheet'!S14="","",'Shipping sheet'!S14)</f>
        <v/>
      </c>
      <c r="Q4" s="30" t="str">
        <f>IF('Shipping sheet'!T14="","",'Shipping sheet'!T14)</f>
        <v/>
      </c>
      <c r="R4" s="30" t="str">
        <f>IF('Shipping sheet'!Q14="","",'Shipping sheet'!Q14)</f>
        <v/>
      </c>
      <c r="S4" s="30" t="str">
        <f>IF('Shipping sheet'!P14="","",'Shipping sheet'!P14)</f>
        <v/>
      </c>
      <c r="T4" s="30" t="str">
        <f>IF('Shipping sheet'!G14="","",'Shipping sheet'!G14)</f>
        <v/>
      </c>
    </row>
    <row r="5" spans="1:20">
      <c r="A5" s="33" t="str">
        <f>IF('Shipping sheet'!$C15="","",IF(VLOOKUP('Shipping sheet'!$I15,Shipper!$A$2:$M$28,('Shipping sheet'!$C15+1))="PostNL",HLOOKUP('Shipping sheet'!$C15,Shipper!$A$31:$M$35,5),""))</f>
        <v/>
      </c>
      <c r="B5" s="31" t="str">
        <f>IF('Shipping sheet'!$C15="","",IF(VLOOKUP('Shipping sheet'!$I15,Shipper!$A$2:$M$28,('Shipping sheet'!$C15+1))="PostNL",HLOOKUP('Shipping sheet'!$C15,Shipper!$A$31:$M$35,2),""))</f>
        <v/>
      </c>
      <c r="C5" s="31" t="str">
        <f>IF('Shipping sheet'!$C15="","",IF(VLOOKUP('Shipping sheet'!$I15,Shipper!$A$2:$M$28,('Shipping sheet'!$C15+1))="PostNL",HLOOKUP('Shipping sheet'!$C15,Shipper!$A$31:$M$35,3),""))</f>
        <v/>
      </c>
      <c r="D5" s="31" t="str">
        <f>IF('Shipping sheet'!$C15="","",IF(VLOOKUP('Shipping sheet'!$I15,Shipper!$A$2:$M$28,('Shipping sheet'!$C15+1))="PostNL",HLOOKUP('Shipping sheet'!$C15,Shipper!$A$31:$M$35,4),""))</f>
        <v/>
      </c>
      <c r="E5" s="30"/>
      <c r="F5" s="30"/>
      <c r="G5" s="30" t="str">
        <f>IF('Shipping sheet'!I15="","",VLOOKUP('Shipping sheet'!I15,Shipper!$A$37:$B$63,2))</f>
        <v/>
      </c>
      <c r="H5" s="30" t="str">
        <f>IF('Shipping sheet'!D15="","",'Shipping sheet'!D15)</f>
        <v/>
      </c>
      <c r="I5" s="30" t="str">
        <f>IF('Shipping sheet'!E15="","",'Shipping sheet'!E15)</f>
        <v/>
      </c>
      <c r="J5" s="30" t="str">
        <f>IF('Shipping sheet'!N15="","",'Shipping sheet'!N15)</f>
        <v/>
      </c>
      <c r="K5" s="30" t="str">
        <f>IF('Shipping sheet'!K15="","",'Shipping sheet'!K15)</f>
        <v/>
      </c>
      <c r="L5" s="30" t="str">
        <f>IF('Shipping sheet'!L15="","",'Shipping sheet'!L15)</f>
        <v/>
      </c>
      <c r="M5" s="30" t="str">
        <f>IF('Shipping sheet'!M15="","",'Shipping sheet'!M15)</f>
        <v/>
      </c>
      <c r="N5" s="30" t="str">
        <f>IF('Shipping sheet'!J15="","",'Shipping sheet'!J15)</f>
        <v/>
      </c>
      <c r="O5" s="30" t="str">
        <f>IF('Shipping sheet'!R15="","",'Shipping sheet'!R15)</f>
        <v/>
      </c>
      <c r="P5" s="30" t="str">
        <f>IF('Shipping sheet'!S15="","",'Shipping sheet'!S15)</f>
        <v/>
      </c>
      <c r="Q5" s="30" t="str">
        <f>IF('Shipping sheet'!T15="","",'Shipping sheet'!T15)</f>
        <v/>
      </c>
      <c r="R5" s="30" t="str">
        <f>IF('Shipping sheet'!Q15="","",'Shipping sheet'!Q15)</f>
        <v/>
      </c>
      <c r="S5" s="30" t="str">
        <f>IF('Shipping sheet'!P15="","",'Shipping sheet'!P15)</f>
        <v/>
      </c>
      <c r="T5" s="30" t="str">
        <f>IF('Shipping sheet'!G15="","",'Shipping sheet'!G15)</f>
        <v/>
      </c>
    </row>
    <row r="6" spans="1:20">
      <c r="A6" s="33" t="str">
        <f>IF('Shipping sheet'!$C16="","",IF(VLOOKUP('Shipping sheet'!$I16,Shipper!$A$2:$M$28,('Shipping sheet'!$C16+1))="PostNL",HLOOKUP('Shipping sheet'!$C16,Shipper!$A$31:$M$35,5),""))</f>
        <v/>
      </c>
      <c r="B6" s="31" t="str">
        <f>IF('Shipping sheet'!$C16="","",IF(VLOOKUP('Shipping sheet'!$I16,Shipper!$A$2:$M$28,('Shipping sheet'!$C16+1))="PostNL",HLOOKUP('Shipping sheet'!$C16,Shipper!$A$31:$M$35,2),""))</f>
        <v/>
      </c>
      <c r="C6" s="31" t="str">
        <f>IF('Shipping sheet'!$C16="","",IF(VLOOKUP('Shipping sheet'!$I16,Shipper!$A$2:$M$28,('Shipping sheet'!$C16+1))="PostNL",HLOOKUP('Shipping sheet'!$C16,Shipper!$A$31:$M$35,3),""))</f>
        <v/>
      </c>
      <c r="D6" s="31" t="str">
        <f>IF('Shipping sheet'!$C16="","",IF(VLOOKUP('Shipping sheet'!$I16,Shipper!$A$2:$M$28,('Shipping sheet'!$C16+1))="PostNL",HLOOKUP('Shipping sheet'!$C16,Shipper!$A$31:$M$35,4),""))</f>
        <v/>
      </c>
      <c r="E6" s="30"/>
      <c r="F6" s="30"/>
      <c r="G6" s="30" t="str">
        <f>IF('Shipping sheet'!I16="","",VLOOKUP('Shipping sheet'!I16,Shipper!$A$37:$B$63,2))</f>
        <v/>
      </c>
      <c r="H6" s="30" t="str">
        <f>IF('Shipping sheet'!D16="","",'Shipping sheet'!D16)</f>
        <v/>
      </c>
      <c r="I6" s="30" t="str">
        <f>IF('Shipping sheet'!E16="","",'Shipping sheet'!E16)</f>
        <v/>
      </c>
      <c r="J6" s="30" t="str">
        <f>IF('Shipping sheet'!N16="","",'Shipping sheet'!N16)</f>
        <v/>
      </c>
      <c r="K6" s="30" t="str">
        <f>IF('Shipping sheet'!K16="","",'Shipping sheet'!K16)</f>
        <v/>
      </c>
      <c r="L6" s="30" t="str">
        <f>IF('Shipping sheet'!L16="","",'Shipping sheet'!L16)</f>
        <v/>
      </c>
      <c r="M6" s="30" t="str">
        <f>IF('Shipping sheet'!M16="","",'Shipping sheet'!M16)</f>
        <v/>
      </c>
      <c r="N6" s="30" t="str">
        <f>IF('Shipping sheet'!J16="","",'Shipping sheet'!J16)</f>
        <v/>
      </c>
      <c r="O6" s="30" t="str">
        <f>IF('Shipping sheet'!R16="","",'Shipping sheet'!R16)</f>
        <v/>
      </c>
      <c r="P6" s="30" t="str">
        <f>IF('Shipping sheet'!S16="","",'Shipping sheet'!S16)</f>
        <v/>
      </c>
      <c r="Q6" s="30" t="str">
        <f>IF('Shipping sheet'!T16="","",'Shipping sheet'!T16)</f>
        <v/>
      </c>
      <c r="R6" s="30" t="str">
        <f>IF('Shipping sheet'!Q16="","",'Shipping sheet'!Q16)</f>
        <v/>
      </c>
      <c r="S6" s="30" t="str">
        <f>IF('Shipping sheet'!P16="","",'Shipping sheet'!P16)</f>
        <v/>
      </c>
      <c r="T6" s="30" t="str">
        <f>IF('Shipping sheet'!G16="","",'Shipping sheet'!G16)</f>
        <v/>
      </c>
    </row>
    <row r="7" spans="1:20">
      <c r="A7" s="33" t="str">
        <f>IF('Shipping sheet'!$C17="","",IF(VLOOKUP('Shipping sheet'!$I17,Shipper!$A$2:$M$28,('Shipping sheet'!$C17+1))="PostNL",HLOOKUP('Shipping sheet'!$C17,Shipper!$A$31:$M$35,5),""))</f>
        <v/>
      </c>
      <c r="B7" s="31" t="str">
        <f>IF('Shipping sheet'!$C17="","",IF(VLOOKUP('Shipping sheet'!$I17,Shipper!$A$2:$M$28,('Shipping sheet'!$C17+1))="PostNL",HLOOKUP('Shipping sheet'!$C17,Shipper!$A$31:$M$35,2),""))</f>
        <v/>
      </c>
      <c r="C7" s="31" t="str">
        <f>IF('Shipping sheet'!$C17="","",IF(VLOOKUP('Shipping sheet'!$I17,Shipper!$A$2:$M$28,('Shipping sheet'!$C17+1))="PostNL",HLOOKUP('Shipping sheet'!$C17,Shipper!$A$31:$M$35,3),""))</f>
        <v/>
      </c>
      <c r="D7" s="31" t="str">
        <f>IF('Shipping sheet'!$C17="","",IF(VLOOKUP('Shipping sheet'!$I17,Shipper!$A$2:$M$28,('Shipping sheet'!$C17+1))="PostNL",HLOOKUP('Shipping sheet'!$C17,Shipper!$A$31:$M$35,4),""))</f>
        <v/>
      </c>
      <c r="E7" s="30"/>
      <c r="F7" s="30"/>
      <c r="G7" s="30" t="str">
        <f>IF('Shipping sheet'!I17="","",VLOOKUP('Shipping sheet'!I17,Shipper!$A$37:$B$63,2))</f>
        <v/>
      </c>
      <c r="H7" s="30" t="str">
        <f>IF('Shipping sheet'!D17="","",'Shipping sheet'!D17)</f>
        <v/>
      </c>
      <c r="I7" s="30" t="str">
        <f>IF('Shipping sheet'!E17="","",'Shipping sheet'!E17)</f>
        <v/>
      </c>
      <c r="J7" s="30" t="str">
        <f>IF('Shipping sheet'!N17="","",'Shipping sheet'!N17)</f>
        <v/>
      </c>
      <c r="K7" s="30" t="str">
        <f>IF('Shipping sheet'!K17="","",'Shipping sheet'!K17)</f>
        <v/>
      </c>
      <c r="L7" s="30" t="str">
        <f>IF('Shipping sheet'!L17="","",'Shipping sheet'!L17)</f>
        <v/>
      </c>
      <c r="M7" s="30" t="str">
        <f>IF('Shipping sheet'!M17="","",'Shipping sheet'!M17)</f>
        <v/>
      </c>
      <c r="N7" s="30" t="str">
        <f>IF('Shipping sheet'!J17="","",'Shipping sheet'!J17)</f>
        <v/>
      </c>
      <c r="O7" s="30" t="str">
        <f>IF('Shipping sheet'!R17="","",'Shipping sheet'!R17)</f>
        <v/>
      </c>
      <c r="P7" s="30" t="str">
        <f>IF('Shipping sheet'!S17="","",'Shipping sheet'!S17)</f>
        <v/>
      </c>
      <c r="Q7" s="30" t="str">
        <f>IF('Shipping sheet'!T17="","",'Shipping sheet'!T17)</f>
        <v/>
      </c>
      <c r="R7" s="30" t="str">
        <f>IF('Shipping sheet'!Q17="","",'Shipping sheet'!Q17)</f>
        <v/>
      </c>
      <c r="S7" s="30" t="str">
        <f>IF('Shipping sheet'!P17="","",'Shipping sheet'!P17)</f>
        <v/>
      </c>
      <c r="T7" s="30" t="str">
        <f>IF('Shipping sheet'!G17="","",'Shipping sheet'!G17)</f>
        <v/>
      </c>
    </row>
    <row r="8" spans="1:20">
      <c r="A8" s="33" t="str">
        <f>IF('Shipping sheet'!$C18="","",IF(VLOOKUP('Shipping sheet'!$I18,Shipper!$A$2:$M$28,('Shipping sheet'!$C18+1))="PostNL",HLOOKUP('Shipping sheet'!$C18,Shipper!$A$31:$M$35,5),""))</f>
        <v/>
      </c>
      <c r="B8" s="31" t="str">
        <f>IF('Shipping sheet'!$C18="","",IF(VLOOKUP('Shipping sheet'!$I18,Shipper!$A$2:$M$28,('Shipping sheet'!$C18+1))="PostNL",HLOOKUP('Shipping sheet'!$C18,Shipper!$A$31:$M$35,2),""))</f>
        <v/>
      </c>
      <c r="C8" s="31" t="str">
        <f>IF('Shipping sheet'!$C18="","",IF(VLOOKUP('Shipping sheet'!$I18,Shipper!$A$2:$M$28,('Shipping sheet'!$C18+1))="PostNL",HLOOKUP('Shipping sheet'!$C18,Shipper!$A$31:$M$35,3),""))</f>
        <v/>
      </c>
      <c r="D8" s="31" t="str">
        <f>IF('Shipping sheet'!$C18="","",IF(VLOOKUP('Shipping sheet'!$I18,Shipper!$A$2:$M$28,('Shipping sheet'!$C18+1))="PostNL",HLOOKUP('Shipping sheet'!$C18,Shipper!$A$31:$M$35,4),""))</f>
        <v/>
      </c>
      <c r="E8" s="30"/>
      <c r="F8" s="30"/>
      <c r="G8" s="30" t="str">
        <f>IF('Shipping sheet'!I18="","",VLOOKUP('Shipping sheet'!I18,Shipper!$A$37:$B$63,2))</f>
        <v/>
      </c>
      <c r="H8" s="30" t="str">
        <f>IF('Shipping sheet'!D18="","",'Shipping sheet'!D18)</f>
        <v/>
      </c>
      <c r="I8" s="30" t="str">
        <f>IF('Shipping sheet'!E18="","",'Shipping sheet'!E18)</f>
        <v/>
      </c>
      <c r="J8" s="30" t="str">
        <f>IF('Shipping sheet'!N18="","",'Shipping sheet'!N18)</f>
        <v/>
      </c>
      <c r="K8" s="30" t="str">
        <f>IF('Shipping sheet'!K18="","",'Shipping sheet'!K18)</f>
        <v/>
      </c>
      <c r="L8" s="30" t="str">
        <f>IF('Shipping sheet'!L18="","",'Shipping sheet'!L18)</f>
        <v/>
      </c>
      <c r="M8" s="30" t="str">
        <f>IF('Shipping sheet'!M18="","",'Shipping sheet'!M18)</f>
        <v/>
      </c>
      <c r="N8" s="30" t="str">
        <f>IF('Shipping sheet'!J18="","",'Shipping sheet'!J18)</f>
        <v/>
      </c>
      <c r="O8" s="30" t="str">
        <f>IF('Shipping sheet'!R18="","",'Shipping sheet'!R18)</f>
        <v/>
      </c>
      <c r="P8" s="30" t="str">
        <f>IF('Shipping sheet'!S18="","",'Shipping sheet'!S18)</f>
        <v/>
      </c>
      <c r="Q8" s="30" t="str">
        <f>IF('Shipping sheet'!T18="","",'Shipping sheet'!T18)</f>
        <v/>
      </c>
      <c r="R8" s="30" t="str">
        <f>IF('Shipping sheet'!Q18="","",'Shipping sheet'!Q18)</f>
        <v/>
      </c>
      <c r="S8" s="30" t="str">
        <f>IF('Shipping sheet'!P18="","",'Shipping sheet'!P18)</f>
        <v/>
      </c>
      <c r="T8" s="30" t="str">
        <f>IF('Shipping sheet'!G18="","",'Shipping sheet'!G18)</f>
        <v/>
      </c>
    </row>
    <row r="9" spans="1:20">
      <c r="A9" s="33" t="str">
        <f>IF('Shipping sheet'!$C19="","",IF(VLOOKUP('Shipping sheet'!$I19,Shipper!$A$2:$M$28,('Shipping sheet'!$C19+1))="PostNL",HLOOKUP('Shipping sheet'!$C19,Shipper!$A$31:$M$35,5),""))</f>
        <v/>
      </c>
      <c r="B9" s="31" t="str">
        <f>IF('Shipping sheet'!$C19="","",IF(VLOOKUP('Shipping sheet'!$I19,Shipper!$A$2:$M$28,('Shipping sheet'!$C19+1))="PostNL",HLOOKUP('Shipping sheet'!$C19,Shipper!$A$31:$M$35,2),""))</f>
        <v/>
      </c>
      <c r="C9" s="31" t="str">
        <f>IF('Shipping sheet'!$C19="","",IF(VLOOKUP('Shipping sheet'!$I19,Shipper!$A$2:$M$28,('Shipping sheet'!$C19+1))="PostNL",HLOOKUP('Shipping sheet'!$C19,Shipper!$A$31:$M$35,3),""))</f>
        <v/>
      </c>
      <c r="D9" s="31" t="str">
        <f>IF('Shipping sheet'!$C19="","",IF(VLOOKUP('Shipping sheet'!$I19,Shipper!$A$2:$M$28,('Shipping sheet'!$C19+1))="PostNL",HLOOKUP('Shipping sheet'!$C19,Shipper!$A$31:$M$35,4),""))</f>
        <v/>
      </c>
      <c r="E9" s="30"/>
      <c r="F9" s="30"/>
      <c r="G9" s="30" t="str">
        <f>IF('Shipping sheet'!I19="","",VLOOKUP('Shipping sheet'!I19,Shipper!$A$37:$B$63,2))</f>
        <v/>
      </c>
      <c r="H9" s="30" t="str">
        <f>IF('Shipping sheet'!D19="","",'Shipping sheet'!D19)</f>
        <v/>
      </c>
      <c r="I9" s="30" t="str">
        <f>IF('Shipping sheet'!E19="","",'Shipping sheet'!E19)</f>
        <v/>
      </c>
      <c r="J9" s="30" t="str">
        <f>IF('Shipping sheet'!N19="","",'Shipping sheet'!N19)</f>
        <v/>
      </c>
      <c r="K9" s="30" t="str">
        <f>IF('Shipping sheet'!K19="","",'Shipping sheet'!K19)</f>
        <v/>
      </c>
      <c r="L9" s="30" t="str">
        <f>IF('Shipping sheet'!L19="","",'Shipping sheet'!L19)</f>
        <v/>
      </c>
      <c r="M9" s="30" t="str">
        <f>IF('Shipping sheet'!M19="","",'Shipping sheet'!M19)</f>
        <v/>
      </c>
      <c r="N9" s="30" t="str">
        <f>IF('Shipping sheet'!J19="","",'Shipping sheet'!J19)</f>
        <v/>
      </c>
      <c r="O9" s="30" t="str">
        <f>IF('Shipping sheet'!R19="","",'Shipping sheet'!R19)</f>
        <v/>
      </c>
      <c r="P9" s="30" t="str">
        <f>IF('Shipping sheet'!S19="","",'Shipping sheet'!S19)</f>
        <v/>
      </c>
      <c r="Q9" s="30" t="str">
        <f>IF('Shipping sheet'!T19="","",'Shipping sheet'!T19)</f>
        <v/>
      </c>
      <c r="R9" s="30" t="str">
        <f>IF('Shipping sheet'!Q19="","",'Shipping sheet'!Q19)</f>
        <v/>
      </c>
      <c r="S9" s="30" t="str">
        <f>IF('Shipping sheet'!P19="","",'Shipping sheet'!P19)</f>
        <v/>
      </c>
      <c r="T9" s="30" t="str">
        <f>IF('Shipping sheet'!G19="","",'Shipping sheet'!G19)</f>
        <v/>
      </c>
    </row>
    <row r="10" spans="1:20">
      <c r="A10" s="33" t="str">
        <f>IF('Shipping sheet'!$C20="","",IF(VLOOKUP('Shipping sheet'!$I20,Shipper!$A$2:$M$28,('Shipping sheet'!$C20+1))="PostNL",HLOOKUP('Shipping sheet'!$C20,Shipper!$A$31:$M$35,5),""))</f>
        <v/>
      </c>
      <c r="B10" s="31" t="str">
        <f>IF('Shipping sheet'!$C20="","",IF(VLOOKUP('Shipping sheet'!$I20,Shipper!$A$2:$M$28,('Shipping sheet'!$C20+1))="PostNL",HLOOKUP('Shipping sheet'!$C20,Shipper!$A$31:$M$35,2),""))</f>
        <v/>
      </c>
      <c r="C10" s="31" t="str">
        <f>IF('Shipping sheet'!$C20="","",IF(VLOOKUP('Shipping sheet'!$I20,Shipper!$A$2:$M$28,('Shipping sheet'!$C20+1))="PostNL",HLOOKUP('Shipping sheet'!$C20,Shipper!$A$31:$M$35,3),""))</f>
        <v/>
      </c>
      <c r="D10" s="31" t="str">
        <f>IF('Shipping sheet'!$C20="","",IF(VLOOKUP('Shipping sheet'!$I20,Shipper!$A$2:$M$28,('Shipping sheet'!$C20+1))="PostNL",HLOOKUP('Shipping sheet'!$C20,Shipper!$A$31:$M$35,4),""))</f>
        <v/>
      </c>
      <c r="E10" s="30"/>
      <c r="F10" s="30"/>
      <c r="G10" s="30" t="str">
        <f>IF('Shipping sheet'!I20="","",VLOOKUP('Shipping sheet'!I20,Shipper!$A$37:$B$63,2))</f>
        <v/>
      </c>
      <c r="H10" s="30" t="str">
        <f>IF('Shipping sheet'!D20="","",'Shipping sheet'!D20)</f>
        <v/>
      </c>
      <c r="I10" s="30" t="str">
        <f>IF('Shipping sheet'!E20="","",'Shipping sheet'!E20)</f>
        <v/>
      </c>
      <c r="J10" s="30" t="str">
        <f>IF('Shipping sheet'!N20="","",'Shipping sheet'!N20)</f>
        <v/>
      </c>
      <c r="K10" s="30" t="str">
        <f>IF('Shipping sheet'!K20="","",'Shipping sheet'!K20)</f>
        <v/>
      </c>
      <c r="L10" s="30" t="str">
        <f>IF('Shipping sheet'!L20="","",'Shipping sheet'!L20)</f>
        <v/>
      </c>
      <c r="M10" s="30" t="str">
        <f>IF('Shipping sheet'!M20="","",'Shipping sheet'!M20)</f>
        <v/>
      </c>
      <c r="N10" s="30" t="str">
        <f>IF('Shipping sheet'!J20="","",'Shipping sheet'!J20)</f>
        <v/>
      </c>
      <c r="O10" s="30" t="str">
        <f>IF('Shipping sheet'!R20="","",'Shipping sheet'!R20)</f>
        <v/>
      </c>
      <c r="P10" s="30" t="str">
        <f>IF('Shipping sheet'!S20="","",'Shipping sheet'!S20)</f>
        <v/>
      </c>
      <c r="Q10" s="30" t="str">
        <f>IF('Shipping sheet'!T20="","",'Shipping sheet'!T20)</f>
        <v/>
      </c>
      <c r="R10" s="30" t="str">
        <f>IF('Shipping sheet'!Q20="","",'Shipping sheet'!Q20)</f>
        <v/>
      </c>
      <c r="S10" s="30" t="str">
        <f>IF('Shipping sheet'!P20="","",'Shipping sheet'!P20)</f>
        <v/>
      </c>
      <c r="T10" s="30" t="str">
        <f>IF('Shipping sheet'!G20="","",'Shipping sheet'!G20)</f>
        <v/>
      </c>
    </row>
    <row r="11" spans="1:20">
      <c r="A11" s="33" t="str">
        <f>IF('Shipping sheet'!$C21="","",IF(VLOOKUP('Shipping sheet'!$I21,Shipper!$A$2:$M$28,('Shipping sheet'!$C21+1))="PostNL",HLOOKUP('Shipping sheet'!$C21,Shipper!$A$31:$M$35,5),""))</f>
        <v/>
      </c>
      <c r="B11" s="31" t="str">
        <f>IF('Shipping sheet'!$C21="","",IF(VLOOKUP('Shipping sheet'!$I21,Shipper!$A$2:$M$28,('Shipping sheet'!$C21+1))="PostNL",HLOOKUP('Shipping sheet'!$C21,Shipper!$A$31:$M$35,2),""))</f>
        <v/>
      </c>
      <c r="C11" s="31" t="str">
        <f>IF('Shipping sheet'!$C21="","",IF(VLOOKUP('Shipping sheet'!$I21,Shipper!$A$2:$M$28,('Shipping sheet'!$C21+1))="PostNL",HLOOKUP('Shipping sheet'!$C21,Shipper!$A$31:$M$35,3),""))</f>
        <v/>
      </c>
      <c r="D11" s="31" t="str">
        <f>IF('Shipping sheet'!$C21="","",IF(VLOOKUP('Shipping sheet'!$I21,Shipper!$A$2:$M$28,('Shipping sheet'!$C21+1))="PostNL",HLOOKUP('Shipping sheet'!$C21,Shipper!$A$31:$M$35,4),""))</f>
        <v/>
      </c>
      <c r="E11" s="30"/>
      <c r="F11" s="30"/>
      <c r="G11" s="30" t="str">
        <f>IF('Shipping sheet'!I21="","",VLOOKUP('Shipping sheet'!I21,Shipper!$A$37:$B$63,2))</f>
        <v/>
      </c>
      <c r="H11" s="30" t="str">
        <f>IF('Shipping sheet'!D21="","",'Shipping sheet'!D21)</f>
        <v/>
      </c>
      <c r="I11" s="30" t="str">
        <f>IF('Shipping sheet'!E21="","",'Shipping sheet'!E21)</f>
        <v/>
      </c>
      <c r="J11" s="30" t="str">
        <f>IF('Shipping sheet'!N21="","",'Shipping sheet'!N21)</f>
        <v/>
      </c>
      <c r="K11" s="30" t="str">
        <f>IF('Shipping sheet'!K21="","",'Shipping sheet'!K21)</f>
        <v/>
      </c>
      <c r="L11" s="30" t="str">
        <f>IF('Shipping sheet'!L21="","",'Shipping sheet'!L21)</f>
        <v/>
      </c>
      <c r="M11" s="30" t="str">
        <f>IF('Shipping sheet'!M21="","",'Shipping sheet'!M21)</f>
        <v/>
      </c>
      <c r="N11" s="30" t="str">
        <f>IF('Shipping sheet'!J21="","",'Shipping sheet'!J21)</f>
        <v/>
      </c>
      <c r="O11" s="30" t="str">
        <f>IF('Shipping sheet'!R21="","",'Shipping sheet'!R21)</f>
        <v/>
      </c>
      <c r="P11" s="30" t="str">
        <f>IF('Shipping sheet'!S21="","",'Shipping sheet'!S21)</f>
        <v/>
      </c>
      <c r="Q11" s="30" t="str">
        <f>IF('Shipping sheet'!T21="","",'Shipping sheet'!T21)</f>
        <v/>
      </c>
      <c r="R11" s="30" t="str">
        <f>IF('Shipping sheet'!Q21="","",'Shipping sheet'!Q21)</f>
        <v/>
      </c>
      <c r="S11" s="30" t="str">
        <f>IF('Shipping sheet'!P21="","",'Shipping sheet'!P21)</f>
        <v/>
      </c>
      <c r="T11" s="30" t="str">
        <f>IF('Shipping sheet'!G21="","",'Shipping sheet'!G21)</f>
        <v/>
      </c>
    </row>
    <row r="12" spans="1:20">
      <c r="A12" s="33" t="str">
        <f>IF('Shipping sheet'!$C22="","",IF(VLOOKUP('Shipping sheet'!$I22,Shipper!$A$2:$M$28,('Shipping sheet'!$C22+1))="PostNL",HLOOKUP('Shipping sheet'!$C22,Shipper!$A$31:$M$35,5),""))</f>
        <v/>
      </c>
      <c r="B12" s="31" t="str">
        <f>IF('Shipping sheet'!$C22="","",IF(VLOOKUP('Shipping sheet'!$I22,Shipper!$A$2:$M$28,('Shipping sheet'!$C22+1))="PostNL",HLOOKUP('Shipping sheet'!$C22,Shipper!$A$31:$M$35,2),""))</f>
        <v/>
      </c>
      <c r="C12" s="31" t="str">
        <f>IF('Shipping sheet'!$C22="","",IF(VLOOKUP('Shipping sheet'!$I22,Shipper!$A$2:$M$28,('Shipping sheet'!$C22+1))="PostNL",HLOOKUP('Shipping sheet'!$C22,Shipper!$A$31:$M$35,3),""))</f>
        <v/>
      </c>
      <c r="D12" s="31" t="str">
        <f>IF('Shipping sheet'!$C22="","",IF(VLOOKUP('Shipping sheet'!$I22,Shipper!$A$2:$M$28,('Shipping sheet'!$C22+1))="PostNL",HLOOKUP('Shipping sheet'!$C22,Shipper!$A$31:$M$35,4),""))</f>
        <v/>
      </c>
      <c r="E12" s="30"/>
      <c r="F12" s="30"/>
      <c r="G12" s="30" t="str">
        <f>IF('Shipping sheet'!I22="","",VLOOKUP('Shipping sheet'!I22,Shipper!$A$37:$B$63,2))</f>
        <v/>
      </c>
      <c r="H12" s="30" t="str">
        <f>IF('Shipping sheet'!D22="","",'Shipping sheet'!D22)</f>
        <v/>
      </c>
      <c r="I12" s="30" t="str">
        <f>IF('Shipping sheet'!E22="","",'Shipping sheet'!E22)</f>
        <v/>
      </c>
      <c r="J12" s="30" t="str">
        <f>IF('Shipping sheet'!N22="","",'Shipping sheet'!N22)</f>
        <v/>
      </c>
      <c r="K12" s="30" t="str">
        <f>IF('Shipping sheet'!K22="","",'Shipping sheet'!K22)</f>
        <v/>
      </c>
      <c r="L12" s="30" t="str">
        <f>IF('Shipping sheet'!L22="","",'Shipping sheet'!L22)</f>
        <v/>
      </c>
      <c r="M12" s="30" t="str">
        <f>IF('Shipping sheet'!M22="","",'Shipping sheet'!M22)</f>
        <v/>
      </c>
      <c r="N12" s="30" t="str">
        <f>IF('Shipping sheet'!J22="","",'Shipping sheet'!J22)</f>
        <v/>
      </c>
      <c r="O12" s="30" t="str">
        <f>IF('Shipping sheet'!R22="","",'Shipping sheet'!R22)</f>
        <v/>
      </c>
      <c r="P12" s="30" t="str">
        <f>IF('Shipping sheet'!S22="","",'Shipping sheet'!S22)</f>
        <v/>
      </c>
      <c r="Q12" s="30" t="str">
        <f>IF('Shipping sheet'!T22="","",'Shipping sheet'!T22)</f>
        <v/>
      </c>
      <c r="R12" s="30" t="str">
        <f>IF('Shipping sheet'!Q22="","",'Shipping sheet'!Q22)</f>
        <v/>
      </c>
      <c r="S12" s="30" t="str">
        <f>IF('Shipping sheet'!P22="","",'Shipping sheet'!P22)</f>
        <v/>
      </c>
      <c r="T12" s="30" t="str">
        <f>IF('Shipping sheet'!G22="","",'Shipping sheet'!G22)</f>
        <v/>
      </c>
    </row>
    <row r="13" spans="1:20">
      <c r="A13" s="33" t="str">
        <f>IF('Shipping sheet'!$C23="","",IF(VLOOKUP('Shipping sheet'!$I23,Shipper!$A$2:$M$28,('Shipping sheet'!$C23+1))="PostNL",HLOOKUP('Shipping sheet'!$C23,Shipper!$A$31:$M$35,5),""))</f>
        <v/>
      </c>
      <c r="B13" s="31" t="str">
        <f>IF('Shipping sheet'!$C23="","",IF(VLOOKUP('Shipping sheet'!$I23,Shipper!$A$2:$M$28,('Shipping sheet'!$C23+1))="PostNL",HLOOKUP('Shipping sheet'!$C23,Shipper!$A$31:$M$35,2),""))</f>
        <v/>
      </c>
      <c r="C13" s="31" t="str">
        <f>IF('Shipping sheet'!$C23="","",IF(VLOOKUP('Shipping sheet'!$I23,Shipper!$A$2:$M$28,('Shipping sheet'!$C23+1))="PostNL",HLOOKUP('Shipping sheet'!$C23,Shipper!$A$31:$M$35,3),""))</f>
        <v/>
      </c>
      <c r="D13" s="31" t="str">
        <f>IF('Shipping sheet'!$C23="","",IF(VLOOKUP('Shipping sheet'!$I23,Shipper!$A$2:$M$28,('Shipping sheet'!$C23+1))="PostNL",HLOOKUP('Shipping sheet'!$C23,Shipper!$A$31:$M$35,4),""))</f>
        <v/>
      </c>
      <c r="E13" s="30"/>
      <c r="F13" s="30"/>
      <c r="G13" s="30" t="str">
        <f>IF('Shipping sheet'!I23="","",VLOOKUP('Shipping sheet'!I23,Shipper!$A$37:$B$63,2))</f>
        <v/>
      </c>
      <c r="H13" s="30" t="str">
        <f>IF('Shipping sheet'!D23="","",'Shipping sheet'!D23)</f>
        <v/>
      </c>
      <c r="I13" s="30" t="str">
        <f>IF('Shipping sheet'!E23="","",'Shipping sheet'!E23)</f>
        <v/>
      </c>
      <c r="J13" s="30" t="str">
        <f>IF('Shipping sheet'!N23="","",'Shipping sheet'!N23)</f>
        <v/>
      </c>
      <c r="K13" s="30" t="str">
        <f>IF('Shipping sheet'!K23="","",'Shipping sheet'!K23)</f>
        <v/>
      </c>
      <c r="L13" s="30" t="str">
        <f>IF('Shipping sheet'!L23="","",'Shipping sheet'!L23)</f>
        <v/>
      </c>
      <c r="M13" s="30" t="str">
        <f>IF('Shipping sheet'!M23="","",'Shipping sheet'!M23)</f>
        <v/>
      </c>
      <c r="N13" s="30" t="str">
        <f>IF('Shipping sheet'!J23="","",'Shipping sheet'!J23)</f>
        <v/>
      </c>
      <c r="O13" s="30" t="str">
        <f>IF('Shipping sheet'!R23="","",'Shipping sheet'!R23)</f>
        <v/>
      </c>
      <c r="P13" s="30" t="str">
        <f>IF('Shipping sheet'!S23="","",'Shipping sheet'!S23)</f>
        <v/>
      </c>
      <c r="Q13" s="30" t="str">
        <f>IF('Shipping sheet'!T23="","",'Shipping sheet'!T23)</f>
        <v/>
      </c>
      <c r="R13" s="30" t="str">
        <f>IF('Shipping sheet'!Q23="","",'Shipping sheet'!Q23)</f>
        <v/>
      </c>
      <c r="S13" s="30" t="str">
        <f>IF('Shipping sheet'!P23="","",'Shipping sheet'!P23)</f>
        <v/>
      </c>
      <c r="T13" s="30" t="str">
        <f>IF('Shipping sheet'!G23="","",'Shipping sheet'!G23)</f>
        <v/>
      </c>
    </row>
    <row r="14" spans="1:20">
      <c r="A14" s="33" t="str">
        <f>IF('Shipping sheet'!$C24="","",IF(VLOOKUP('Shipping sheet'!$I24,Shipper!$A$2:$M$28,('Shipping sheet'!$C24+1))="PostNL",HLOOKUP('Shipping sheet'!$C24,Shipper!$A$31:$M$35,5),""))</f>
        <v/>
      </c>
      <c r="B14" s="31" t="str">
        <f>IF('Shipping sheet'!$C24="","",IF(VLOOKUP('Shipping sheet'!$I24,Shipper!$A$2:$M$28,('Shipping sheet'!$C24+1))="PostNL",HLOOKUP('Shipping sheet'!$C24,Shipper!$A$31:$M$35,2),""))</f>
        <v/>
      </c>
      <c r="C14" s="31" t="str">
        <f>IF('Shipping sheet'!$C24="","",IF(VLOOKUP('Shipping sheet'!$I24,Shipper!$A$2:$M$28,('Shipping sheet'!$C24+1))="PostNL",HLOOKUP('Shipping sheet'!$C24,Shipper!$A$31:$M$35,3),""))</f>
        <v/>
      </c>
      <c r="D14" s="31" t="str">
        <f>IF('Shipping sheet'!$C24="","",IF(VLOOKUP('Shipping sheet'!$I24,Shipper!$A$2:$M$28,('Shipping sheet'!$C24+1))="PostNL",HLOOKUP('Shipping sheet'!$C24,Shipper!$A$31:$M$35,4),""))</f>
        <v/>
      </c>
      <c r="E14" s="30"/>
      <c r="F14" s="30"/>
      <c r="G14" s="30" t="str">
        <f>IF('Shipping sheet'!I24="","",VLOOKUP('Shipping sheet'!I24,Shipper!$A$37:$B$63,2))</f>
        <v/>
      </c>
      <c r="H14" s="30" t="str">
        <f>IF('Shipping sheet'!D24="","",'Shipping sheet'!D24)</f>
        <v/>
      </c>
      <c r="I14" s="30" t="str">
        <f>IF('Shipping sheet'!E24="","",'Shipping sheet'!E24)</f>
        <v/>
      </c>
      <c r="J14" s="30" t="str">
        <f>IF('Shipping sheet'!N24="","",'Shipping sheet'!N24)</f>
        <v/>
      </c>
      <c r="K14" s="30" t="str">
        <f>IF('Shipping sheet'!K24="","",'Shipping sheet'!K24)</f>
        <v/>
      </c>
      <c r="L14" s="30" t="str">
        <f>IF('Shipping sheet'!L24="","",'Shipping sheet'!L24)</f>
        <v/>
      </c>
      <c r="M14" s="30" t="str">
        <f>IF('Shipping sheet'!M24="","",'Shipping sheet'!M24)</f>
        <v/>
      </c>
      <c r="N14" s="30" t="str">
        <f>IF('Shipping sheet'!J24="","",'Shipping sheet'!J24)</f>
        <v/>
      </c>
      <c r="O14" s="30" t="str">
        <f>IF('Shipping sheet'!R24="","",'Shipping sheet'!R24)</f>
        <v/>
      </c>
      <c r="P14" s="30" t="str">
        <f>IF('Shipping sheet'!S24="","",'Shipping sheet'!S24)</f>
        <v/>
      </c>
      <c r="Q14" s="30" t="str">
        <f>IF('Shipping sheet'!T24="","",'Shipping sheet'!T24)</f>
        <v/>
      </c>
      <c r="R14" s="30" t="str">
        <f>IF('Shipping sheet'!Q24="","",'Shipping sheet'!Q24)</f>
        <v/>
      </c>
      <c r="S14" s="30" t="str">
        <f>IF('Shipping sheet'!P24="","",'Shipping sheet'!P24)</f>
        <v/>
      </c>
      <c r="T14" s="30" t="str">
        <f>IF('Shipping sheet'!G24="","",'Shipping sheet'!G24)</f>
        <v/>
      </c>
    </row>
    <row r="15" spans="1:20">
      <c r="A15" s="33" t="str">
        <f>IF('Shipping sheet'!$C25="","",IF(VLOOKUP('Shipping sheet'!$I25,Shipper!$A$2:$M$28,('Shipping sheet'!$C25+1))="PostNL",HLOOKUP('Shipping sheet'!$C25,Shipper!$A$31:$M$35,5),""))</f>
        <v/>
      </c>
      <c r="B15" s="31" t="str">
        <f>IF('Shipping sheet'!$C25="","",IF(VLOOKUP('Shipping sheet'!$I25,Shipper!$A$2:$M$28,('Shipping sheet'!$C25+1))="PostNL",HLOOKUP('Shipping sheet'!$C25,Shipper!$A$31:$M$35,2),""))</f>
        <v/>
      </c>
      <c r="C15" s="31" t="str">
        <f>IF('Shipping sheet'!$C25="","",IF(VLOOKUP('Shipping sheet'!$I25,Shipper!$A$2:$M$28,('Shipping sheet'!$C25+1))="PostNL",HLOOKUP('Shipping sheet'!$C25,Shipper!$A$31:$M$35,3),""))</f>
        <v/>
      </c>
      <c r="D15" s="31" t="str">
        <f>IF('Shipping sheet'!$C25="","",IF(VLOOKUP('Shipping sheet'!$I25,Shipper!$A$2:$M$28,('Shipping sheet'!$C25+1))="PostNL",HLOOKUP('Shipping sheet'!$C25,Shipper!$A$31:$M$35,4),""))</f>
        <v/>
      </c>
      <c r="E15" s="30"/>
      <c r="F15" s="30"/>
      <c r="G15" s="30" t="str">
        <f>IF('Shipping sheet'!I25="","",VLOOKUP('Shipping sheet'!I25,Shipper!$A$37:$B$63,2))</f>
        <v/>
      </c>
      <c r="H15" s="30" t="str">
        <f>IF('Shipping sheet'!D25="","",'Shipping sheet'!D25)</f>
        <v/>
      </c>
      <c r="I15" s="30" t="str">
        <f>IF('Shipping sheet'!E25="","",'Shipping sheet'!E25)</f>
        <v/>
      </c>
      <c r="J15" s="30" t="str">
        <f>IF('Shipping sheet'!N25="","",'Shipping sheet'!N25)</f>
        <v/>
      </c>
      <c r="K15" s="30" t="str">
        <f>IF('Shipping sheet'!K25="","",'Shipping sheet'!K25)</f>
        <v/>
      </c>
      <c r="L15" s="30" t="str">
        <f>IF('Shipping sheet'!L25="","",'Shipping sheet'!L25)</f>
        <v/>
      </c>
      <c r="M15" s="30" t="str">
        <f>IF('Shipping sheet'!M25="","",'Shipping sheet'!M25)</f>
        <v/>
      </c>
      <c r="N15" s="30" t="str">
        <f>IF('Shipping sheet'!J25="","",'Shipping sheet'!J25)</f>
        <v/>
      </c>
      <c r="O15" s="30" t="str">
        <f>IF('Shipping sheet'!R25="","",'Shipping sheet'!R25)</f>
        <v/>
      </c>
      <c r="P15" s="30" t="str">
        <f>IF('Shipping sheet'!S25="","",'Shipping sheet'!S25)</f>
        <v/>
      </c>
      <c r="Q15" s="30" t="str">
        <f>IF('Shipping sheet'!T25="","",'Shipping sheet'!T25)</f>
        <v/>
      </c>
      <c r="R15" s="30" t="str">
        <f>IF('Shipping sheet'!Q25="","",'Shipping sheet'!Q25)</f>
        <v/>
      </c>
      <c r="S15" s="30" t="str">
        <f>IF('Shipping sheet'!P25="","",'Shipping sheet'!P25)</f>
        <v/>
      </c>
      <c r="T15" s="30" t="str">
        <f>IF('Shipping sheet'!G25="","",'Shipping sheet'!G25)</f>
        <v/>
      </c>
    </row>
    <row r="16" spans="1:20">
      <c r="A16" s="33" t="str">
        <f>IF('Shipping sheet'!$C26="","",IF(VLOOKUP('Shipping sheet'!$I26,Shipper!$A$2:$M$28,('Shipping sheet'!$C26+1))="PostNL",HLOOKUP('Shipping sheet'!$C26,Shipper!$A$31:$M$35,5),""))</f>
        <v/>
      </c>
      <c r="B16" s="31" t="str">
        <f>IF('Shipping sheet'!$C26="","",IF(VLOOKUP('Shipping sheet'!$I26,Shipper!$A$2:$M$28,('Shipping sheet'!$C26+1))="PostNL",HLOOKUP('Shipping sheet'!$C26,Shipper!$A$31:$M$35,2),""))</f>
        <v/>
      </c>
      <c r="C16" s="31" t="str">
        <f>IF('Shipping sheet'!$C26="","",IF(VLOOKUP('Shipping sheet'!$I26,Shipper!$A$2:$M$28,('Shipping sheet'!$C26+1))="PostNL",HLOOKUP('Shipping sheet'!$C26,Shipper!$A$31:$M$35,3),""))</f>
        <v/>
      </c>
      <c r="D16" s="31" t="str">
        <f>IF('Shipping sheet'!$C26="","",IF(VLOOKUP('Shipping sheet'!$I26,Shipper!$A$2:$M$28,('Shipping sheet'!$C26+1))="PostNL",HLOOKUP('Shipping sheet'!$C26,Shipper!$A$31:$M$35,4),""))</f>
        <v/>
      </c>
      <c r="E16" s="30"/>
      <c r="F16" s="30"/>
      <c r="G16" s="30" t="str">
        <f>IF('Shipping sheet'!I26="","",VLOOKUP('Shipping sheet'!I26,Shipper!$A$37:$B$63,2))</f>
        <v/>
      </c>
      <c r="H16" s="30" t="str">
        <f>IF('Shipping sheet'!D26="","",'Shipping sheet'!D26)</f>
        <v/>
      </c>
      <c r="I16" s="30" t="str">
        <f>IF('Shipping sheet'!E26="","",'Shipping sheet'!E26)</f>
        <v/>
      </c>
      <c r="J16" s="30" t="str">
        <f>IF('Shipping sheet'!N26="","",'Shipping sheet'!N26)</f>
        <v/>
      </c>
      <c r="K16" s="30" t="str">
        <f>IF('Shipping sheet'!K26="","",'Shipping sheet'!K26)</f>
        <v/>
      </c>
      <c r="L16" s="30" t="str">
        <f>IF('Shipping sheet'!L26="","",'Shipping sheet'!L26)</f>
        <v/>
      </c>
      <c r="M16" s="30" t="str">
        <f>IF('Shipping sheet'!M26="","",'Shipping sheet'!M26)</f>
        <v/>
      </c>
      <c r="N16" s="30" t="str">
        <f>IF('Shipping sheet'!J26="","",'Shipping sheet'!J26)</f>
        <v/>
      </c>
      <c r="O16" s="30" t="str">
        <f>IF('Shipping sheet'!R26="","",'Shipping sheet'!R26)</f>
        <v/>
      </c>
      <c r="P16" s="30" t="str">
        <f>IF('Shipping sheet'!S26="","",'Shipping sheet'!S26)</f>
        <v/>
      </c>
      <c r="Q16" s="30" t="str">
        <f>IF('Shipping sheet'!T26="","",'Shipping sheet'!T26)</f>
        <v/>
      </c>
      <c r="R16" s="30" t="str">
        <f>IF('Shipping sheet'!Q26="","",'Shipping sheet'!Q26)</f>
        <v/>
      </c>
      <c r="S16" s="30" t="str">
        <f>IF('Shipping sheet'!P26="","",'Shipping sheet'!P26)</f>
        <v/>
      </c>
      <c r="T16" s="30" t="str">
        <f>IF('Shipping sheet'!G26="","",'Shipping sheet'!G26)</f>
        <v/>
      </c>
    </row>
    <row r="17" spans="1:20">
      <c r="A17" s="33" t="str">
        <f>IF('Shipping sheet'!$C27="","",IF(VLOOKUP('Shipping sheet'!$I27,Shipper!$A$2:$M$28,('Shipping sheet'!$C27+1))="PostNL",HLOOKUP('Shipping sheet'!$C27,Shipper!$A$31:$M$35,5),""))</f>
        <v/>
      </c>
      <c r="B17" s="31" t="str">
        <f>IF('Shipping sheet'!$C27="","",IF(VLOOKUP('Shipping sheet'!$I27,Shipper!$A$2:$M$28,('Shipping sheet'!$C27+1))="PostNL",HLOOKUP('Shipping sheet'!$C27,Shipper!$A$31:$M$35,2),""))</f>
        <v/>
      </c>
      <c r="C17" s="31" t="str">
        <f>IF('Shipping sheet'!$C27="","",IF(VLOOKUP('Shipping sheet'!$I27,Shipper!$A$2:$M$28,('Shipping sheet'!$C27+1))="PostNL",HLOOKUP('Shipping sheet'!$C27,Shipper!$A$31:$M$35,3),""))</f>
        <v/>
      </c>
      <c r="D17" s="31" t="str">
        <f>IF('Shipping sheet'!$C27="","",IF(VLOOKUP('Shipping sheet'!$I27,Shipper!$A$2:$M$28,('Shipping sheet'!$C27+1))="PostNL",HLOOKUP('Shipping sheet'!$C27,Shipper!$A$31:$M$35,4),""))</f>
        <v/>
      </c>
      <c r="E17" s="30"/>
      <c r="F17" s="30"/>
      <c r="G17" s="30" t="str">
        <f>IF('Shipping sheet'!I27="","",VLOOKUP('Shipping sheet'!I27,Shipper!$A$37:$B$63,2))</f>
        <v/>
      </c>
      <c r="H17" s="30" t="str">
        <f>IF('Shipping sheet'!D27="","",'Shipping sheet'!D27)</f>
        <v/>
      </c>
      <c r="I17" s="30" t="str">
        <f>IF('Shipping sheet'!E27="","",'Shipping sheet'!E27)</f>
        <v/>
      </c>
      <c r="J17" s="30" t="str">
        <f>IF('Shipping sheet'!N27="","",'Shipping sheet'!N27)</f>
        <v/>
      </c>
      <c r="K17" s="30" t="str">
        <f>IF('Shipping sheet'!K27="","",'Shipping sheet'!K27)</f>
        <v/>
      </c>
      <c r="L17" s="30" t="str">
        <f>IF('Shipping sheet'!L27="","",'Shipping sheet'!L27)</f>
        <v/>
      </c>
      <c r="M17" s="30" t="str">
        <f>IF('Shipping sheet'!M27="","",'Shipping sheet'!M27)</f>
        <v/>
      </c>
      <c r="N17" s="30" t="str">
        <f>IF('Shipping sheet'!J27="","",'Shipping sheet'!J27)</f>
        <v/>
      </c>
      <c r="O17" s="30" t="str">
        <f>IF('Shipping sheet'!R27="","",'Shipping sheet'!R27)</f>
        <v/>
      </c>
      <c r="P17" s="30" t="str">
        <f>IF('Shipping sheet'!S27="","",'Shipping sheet'!S27)</f>
        <v/>
      </c>
      <c r="Q17" s="30" t="str">
        <f>IF('Shipping sheet'!T27="","",'Shipping sheet'!T27)</f>
        <v/>
      </c>
      <c r="R17" s="30" t="str">
        <f>IF('Shipping sheet'!Q27="","",'Shipping sheet'!Q27)</f>
        <v/>
      </c>
      <c r="S17" s="30" t="str">
        <f>IF('Shipping sheet'!P27="","",'Shipping sheet'!P27)</f>
        <v/>
      </c>
      <c r="T17" s="30" t="str">
        <f>IF('Shipping sheet'!G27="","",'Shipping sheet'!G27)</f>
        <v/>
      </c>
    </row>
    <row r="18" spans="1:20">
      <c r="A18" s="33" t="str">
        <f>IF('Shipping sheet'!$C28="","",IF(VLOOKUP('Shipping sheet'!$I28,Shipper!$A$2:$M$28,('Shipping sheet'!$C28+1))="PostNL",HLOOKUP('Shipping sheet'!$C28,Shipper!$A$31:$M$35,5),""))</f>
        <v/>
      </c>
      <c r="B18" s="31" t="str">
        <f>IF('Shipping sheet'!$C28="","",IF(VLOOKUP('Shipping sheet'!$I28,Shipper!$A$2:$M$28,('Shipping sheet'!$C28+1))="PostNL",HLOOKUP('Shipping sheet'!$C28,Shipper!$A$31:$M$35,2),""))</f>
        <v/>
      </c>
      <c r="C18" s="31" t="str">
        <f>IF('Shipping sheet'!$C28="","",IF(VLOOKUP('Shipping sheet'!$I28,Shipper!$A$2:$M$28,('Shipping sheet'!$C28+1))="PostNL",HLOOKUP('Shipping sheet'!$C28,Shipper!$A$31:$M$35,3),""))</f>
        <v/>
      </c>
      <c r="D18" s="31" t="str">
        <f>IF('Shipping sheet'!$C28="","",IF(VLOOKUP('Shipping sheet'!$I28,Shipper!$A$2:$M$28,('Shipping sheet'!$C28+1))="PostNL",HLOOKUP('Shipping sheet'!$C28,Shipper!$A$31:$M$35,4),""))</f>
        <v/>
      </c>
      <c r="E18" s="30"/>
      <c r="F18" s="30"/>
      <c r="G18" s="30" t="str">
        <f>IF('Shipping sheet'!I28="","",VLOOKUP('Shipping sheet'!I28,Shipper!$A$37:$B$63,2))</f>
        <v/>
      </c>
      <c r="H18" s="30" t="str">
        <f>IF('Shipping sheet'!D28="","",'Shipping sheet'!D28)</f>
        <v/>
      </c>
      <c r="I18" s="30" t="str">
        <f>IF('Shipping sheet'!E28="","",'Shipping sheet'!E28)</f>
        <v/>
      </c>
      <c r="J18" s="30" t="str">
        <f>IF('Shipping sheet'!N28="","",'Shipping sheet'!N28)</f>
        <v/>
      </c>
      <c r="K18" s="30" t="str">
        <f>IF('Shipping sheet'!K28="","",'Shipping sheet'!K28)</f>
        <v/>
      </c>
      <c r="L18" s="30" t="str">
        <f>IF('Shipping sheet'!L28="","",'Shipping sheet'!L28)</f>
        <v/>
      </c>
      <c r="M18" s="30" t="str">
        <f>IF('Shipping sheet'!M28="","",'Shipping sheet'!M28)</f>
        <v/>
      </c>
      <c r="N18" s="30" t="str">
        <f>IF('Shipping sheet'!J28="","",'Shipping sheet'!J28)</f>
        <v/>
      </c>
      <c r="O18" s="30" t="str">
        <f>IF('Shipping sheet'!R28="","",'Shipping sheet'!R28)</f>
        <v/>
      </c>
      <c r="P18" s="30" t="str">
        <f>IF('Shipping sheet'!S28="","",'Shipping sheet'!S28)</f>
        <v/>
      </c>
      <c r="Q18" s="30" t="str">
        <f>IF('Shipping sheet'!T28="","",'Shipping sheet'!T28)</f>
        <v/>
      </c>
      <c r="R18" s="30" t="str">
        <f>IF('Shipping sheet'!Q28="","",'Shipping sheet'!Q28)</f>
        <v/>
      </c>
      <c r="S18" s="30" t="str">
        <f>IF('Shipping sheet'!P28="","",'Shipping sheet'!P28)</f>
        <v/>
      </c>
      <c r="T18" s="30" t="str">
        <f>IF('Shipping sheet'!G28="","",'Shipping sheet'!G28)</f>
        <v/>
      </c>
    </row>
    <row r="19" spans="1:20">
      <c r="A19" s="33" t="str">
        <f>IF('Shipping sheet'!$C29="","",IF(VLOOKUP('Shipping sheet'!$I29,Shipper!$A$2:$M$28,('Shipping sheet'!$C29+1))="PostNL",HLOOKUP('Shipping sheet'!$C29,Shipper!$A$31:$M$35,5),""))</f>
        <v/>
      </c>
      <c r="B19" s="31" t="str">
        <f>IF('Shipping sheet'!$C29="","",IF(VLOOKUP('Shipping sheet'!$I29,Shipper!$A$2:$M$28,('Shipping sheet'!$C29+1))="PostNL",HLOOKUP('Shipping sheet'!$C29,Shipper!$A$31:$M$35,2),""))</f>
        <v/>
      </c>
      <c r="C19" s="31" t="str">
        <f>IF('Shipping sheet'!$C29="","",IF(VLOOKUP('Shipping sheet'!$I29,Shipper!$A$2:$M$28,('Shipping sheet'!$C29+1))="PostNL",HLOOKUP('Shipping sheet'!$C29,Shipper!$A$31:$M$35,3),""))</f>
        <v/>
      </c>
      <c r="D19" s="31" t="str">
        <f>IF('Shipping sheet'!$C29="","",IF(VLOOKUP('Shipping sheet'!$I29,Shipper!$A$2:$M$28,('Shipping sheet'!$C29+1))="PostNL",HLOOKUP('Shipping sheet'!$C29,Shipper!$A$31:$M$35,4),""))</f>
        <v/>
      </c>
      <c r="E19" s="30"/>
      <c r="F19" s="30"/>
      <c r="G19" s="30" t="str">
        <f>IF('Shipping sheet'!I29="","",VLOOKUP('Shipping sheet'!I29,Shipper!$A$37:$B$63,2))</f>
        <v/>
      </c>
      <c r="H19" s="30" t="str">
        <f>IF('Shipping sheet'!D29="","",'Shipping sheet'!D29)</f>
        <v/>
      </c>
      <c r="I19" s="30" t="str">
        <f>IF('Shipping sheet'!E29="","",'Shipping sheet'!E29)</f>
        <v/>
      </c>
      <c r="J19" s="30" t="str">
        <f>IF('Shipping sheet'!N29="","",'Shipping sheet'!N29)</f>
        <v/>
      </c>
      <c r="K19" s="30" t="str">
        <f>IF('Shipping sheet'!K29="","",'Shipping sheet'!K29)</f>
        <v/>
      </c>
      <c r="L19" s="30" t="str">
        <f>IF('Shipping sheet'!L29="","",'Shipping sheet'!L29)</f>
        <v/>
      </c>
      <c r="M19" s="30" t="str">
        <f>IF('Shipping sheet'!M29="","",'Shipping sheet'!M29)</f>
        <v/>
      </c>
      <c r="N19" s="30" t="str">
        <f>IF('Shipping sheet'!J29="","",'Shipping sheet'!J29)</f>
        <v/>
      </c>
      <c r="O19" s="30" t="str">
        <f>IF('Shipping sheet'!R29="","",'Shipping sheet'!R29)</f>
        <v/>
      </c>
      <c r="P19" s="30" t="str">
        <f>IF('Shipping sheet'!S29="","",'Shipping sheet'!S29)</f>
        <v/>
      </c>
      <c r="Q19" s="30" t="str">
        <f>IF('Shipping sheet'!T29="","",'Shipping sheet'!T29)</f>
        <v/>
      </c>
      <c r="R19" s="30" t="str">
        <f>IF('Shipping sheet'!Q29="","",'Shipping sheet'!Q29)</f>
        <v/>
      </c>
      <c r="S19" s="30" t="str">
        <f>IF('Shipping sheet'!P29="","",'Shipping sheet'!P29)</f>
        <v/>
      </c>
      <c r="T19" s="30" t="str">
        <f>IF('Shipping sheet'!G29="","",'Shipping sheet'!G29)</f>
        <v/>
      </c>
    </row>
    <row r="20" spans="1:20">
      <c r="A20" s="33" t="str">
        <f>IF('Shipping sheet'!$C30="","",IF(VLOOKUP('Shipping sheet'!$I30,Shipper!$A$2:$M$28,('Shipping sheet'!$C30+1))="PostNL",HLOOKUP('Shipping sheet'!$C30,Shipper!$A$31:$M$35,5),""))</f>
        <v/>
      </c>
      <c r="B20" s="31" t="str">
        <f>IF('Shipping sheet'!$C30="","",IF(VLOOKUP('Shipping sheet'!$I30,Shipper!$A$2:$M$28,('Shipping sheet'!$C30+1))="PostNL",HLOOKUP('Shipping sheet'!$C30,Shipper!$A$31:$M$35,2),""))</f>
        <v/>
      </c>
      <c r="C20" s="31" t="str">
        <f>IF('Shipping sheet'!$C30="","",IF(VLOOKUP('Shipping sheet'!$I30,Shipper!$A$2:$M$28,('Shipping sheet'!$C30+1))="PostNL",HLOOKUP('Shipping sheet'!$C30,Shipper!$A$31:$M$35,3),""))</f>
        <v/>
      </c>
      <c r="D20" s="31" t="str">
        <f>IF('Shipping sheet'!$C30="","",IF(VLOOKUP('Shipping sheet'!$I30,Shipper!$A$2:$M$28,('Shipping sheet'!$C30+1))="PostNL",HLOOKUP('Shipping sheet'!$C30,Shipper!$A$31:$M$35,4),""))</f>
        <v/>
      </c>
      <c r="E20" s="30"/>
      <c r="F20" s="30"/>
      <c r="G20" s="30" t="str">
        <f>IF('Shipping sheet'!I30="","",VLOOKUP('Shipping sheet'!I30,Shipper!$A$37:$B$63,2))</f>
        <v/>
      </c>
      <c r="H20" s="30" t="str">
        <f>IF('Shipping sheet'!D30="","",'Shipping sheet'!D30)</f>
        <v/>
      </c>
      <c r="I20" s="30" t="str">
        <f>IF('Shipping sheet'!E30="","",'Shipping sheet'!E30)</f>
        <v/>
      </c>
      <c r="J20" s="30" t="str">
        <f>IF('Shipping sheet'!N30="","",'Shipping sheet'!N30)</f>
        <v/>
      </c>
      <c r="K20" s="30" t="str">
        <f>IF('Shipping sheet'!K30="","",'Shipping sheet'!K30)</f>
        <v/>
      </c>
      <c r="L20" s="30" t="str">
        <f>IF('Shipping sheet'!L30="","",'Shipping sheet'!L30)</f>
        <v/>
      </c>
      <c r="M20" s="30" t="str">
        <f>IF('Shipping sheet'!M30="","",'Shipping sheet'!M30)</f>
        <v/>
      </c>
      <c r="N20" s="30" t="str">
        <f>IF('Shipping sheet'!J30="","",'Shipping sheet'!J30)</f>
        <v/>
      </c>
      <c r="O20" s="30" t="str">
        <f>IF('Shipping sheet'!R30="","",'Shipping sheet'!R30)</f>
        <v/>
      </c>
      <c r="P20" s="30" t="str">
        <f>IF('Shipping sheet'!S30="","",'Shipping sheet'!S30)</f>
        <v/>
      </c>
      <c r="Q20" s="30" t="str">
        <f>IF('Shipping sheet'!T30="","",'Shipping sheet'!T30)</f>
        <v/>
      </c>
      <c r="R20" s="30" t="str">
        <f>IF('Shipping sheet'!Q30="","",'Shipping sheet'!Q30)</f>
        <v/>
      </c>
      <c r="S20" s="30" t="str">
        <f>IF('Shipping sheet'!P30="","",'Shipping sheet'!P30)</f>
        <v/>
      </c>
      <c r="T20" s="30" t="str">
        <f>IF('Shipping sheet'!G30="","",'Shipping sheet'!G30)</f>
        <v/>
      </c>
    </row>
    <row r="21" spans="1:20">
      <c r="A21" s="33" t="str">
        <f>IF('Shipping sheet'!$C31="","",IF(VLOOKUP('Shipping sheet'!$I31,Shipper!$A$2:$M$28,('Shipping sheet'!$C31+1))="PostNL",HLOOKUP('Shipping sheet'!$C31,Shipper!$A$31:$M$35,5),""))</f>
        <v/>
      </c>
      <c r="B21" s="31" t="str">
        <f>IF('Shipping sheet'!$C31="","",IF(VLOOKUP('Shipping sheet'!$I31,Shipper!$A$2:$M$28,('Shipping sheet'!$C31+1))="PostNL",HLOOKUP('Shipping sheet'!$C31,Shipper!$A$31:$M$35,2),""))</f>
        <v/>
      </c>
      <c r="C21" s="31" t="str">
        <f>IF('Shipping sheet'!$C31="","",IF(VLOOKUP('Shipping sheet'!$I31,Shipper!$A$2:$M$28,('Shipping sheet'!$C31+1))="PostNL",HLOOKUP('Shipping sheet'!$C31,Shipper!$A$31:$M$35,3),""))</f>
        <v/>
      </c>
      <c r="D21" s="31" t="str">
        <f>IF('Shipping sheet'!$C31="","",IF(VLOOKUP('Shipping sheet'!$I31,Shipper!$A$2:$M$28,('Shipping sheet'!$C31+1))="PostNL",HLOOKUP('Shipping sheet'!$C31,Shipper!$A$31:$M$35,4),""))</f>
        <v/>
      </c>
      <c r="E21" s="30"/>
      <c r="F21" s="30"/>
      <c r="G21" s="30" t="str">
        <f>IF('Shipping sheet'!I31="","",VLOOKUP('Shipping sheet'!I31,Shipper!$A$37:$B$63,2))</f>
        <v/>
      </c>
      <c r="H21" s="30" t="str">
        <f>IF('Shipping sheet'!D31="","",'Shipping sheet'!D31)</f>
        <v/>
      </c>
      <c r="I21" s="30" t="str">
        <f>IF('Shipping sheet'!E31="","",'Shipping sheet'!E31)</f>
        <v/>
      </c>
      <c r="J21" s="30" t="str">
        <f>IF('Shipping sheet'!N31="","",'Shipping sheet'!N31)</f>
        <v/>
      </c>
      <c r="K21" s="30" t="str">
        <f>IF('Shipping sheet'!K31="","",'Shipping sheet'!K31)</f>
        <v/>
      </c>
      <c r="L21" s="30" t="str">
        <f>IF('Shipping sheet'!L31="","",'Shipping sheet'!L31)</f>
        <v/>
      </c>
      <c r="M21" s="30" t="str">
        <f>IF('Shipping sheet'!M31="","",'Shipping sheet'!M31)</f>
        <v/>
      </c>
      <c r="N21" s="30" t="str">
        <f>IF('Shipping sheet'!J31="","",'Shipping sheet'!J31)</f>
        <v/>
      </c>
      <c r="O21" s="30" t="str">
        <f>IF('Shipping sheet'!R31="","",'Shipping sheet'!R31)</f>
        <v/>
      </c>
      <c r="P21" s="30" t="str">
        <f>IF('Shipping sheet'!S31="","",'Shipping sheet'!S31)</f>
        <v/>
      </c>
      <c r="Q21" s="30" t="str">
        <f>IF('Shipping sheet'!T31="","",'Shipping sheet'!T31)</f>
        <v/>
      </c>
      <c r="R21" s="30" t="str">
        <f>IF('Shipping sheet'!Q31="","",'Shipping sheet'!Q31)</f>
        <v/>
      </c>
      <c r="S21" s="30" t="str">
        <f>IF('Shipping sheet'!P31="","",'Shipping sheet'!P31)</f>
        <v/>
      </c>
      <c r="T21" s="30" t="str">
        <f>IF('Shipping sheet'!G31="","",'Shipping sheet'!G31)</f>
        <v/>
      </c>
    </row>
    <row r="22" spans="1:20">
      <c r="A22" s="33" t="str">
        <f>IF('Shipping sheet'!$C32="","",IF(VLOOKUP('Shipping sheet'!$I32,Shipper!$A$2:$M$28,('Shipping sheet'!$C32+1))="PostNL",HLOOKUP('Shipping sheet'!$C32,Shipper!$A$31:$M$35,5),""))</f>
        <v/>
      </c>
      <c r="B22" s="31" t="str">
        <f>IF('Shipping sheet'!$C32="","",IF(VLOOKUP('Shipping sheet'!$I32,Shipper!$A$2:$M$28,('Shipping sheet'!$C32+1))="PostNL",HLOOKUP('Shipping sheet'!$C32,Shipper!$A$31:$M$35,2),""))</f>
        <v/>
      </c>
      <c r="C22" s="31" t="str">
        <f>IF('Shipping sheet'!$C32="","",IF(VLOOKUP('Shipping sheet'!$I32,Shipper!$A$2:$M$28,('Shipping sheet'!$C32+1))="PostNL",HLOOKUP('Shipping sheet'!$C32,Shipper!$A$31:$M$35,3),""))</f>
        <v/>
      </c>
      <c r="D22" s="31" t="str">
        <f>IF('Shipping sheet'!$C32="","",IF(VLOOKUP('Shipping sheet'!$I32,Shipper!$A$2:$M$28,('Shipping sheet'!$C32+1))="PostNL",HLOOKUP('Shipping sheet'!$C32,Shipper!$A$31:$M$35,4),""))</f>
        <v/>
      </c>
      <c r="E22" s="30"/>
      <c r="F22" s="30"/>
      <c r="G22" s="30" t="str">
        <f>IF('Shipping sheet'!I32="","",VLOOKUP('Shipping sheet'!I32,Shipper!$A$37:$B$63,2))</f>
        <v/>
      </c>
      <c r="H22" s="30" t="str">
        <f>IF('Shipping sheet'!D32="","",'Shipping sheet'!D32)</f>
        <v/>
      </c>
      <c r="I22" s="30" t="str">
        <f>IF('Shipping sheet'!E32="","",'Shipping sheet'!E32)</f>
        <v/>
      </c>
      <c r="J22" s="30" t="str">
        <f>IF('Shipping sheet'!N32="","",'Shipping sheet'!N32)</f>
        <v/>
      </c>
      <c r="K22" s="30" t="str">
        <f>IF('Shipping sheet'!K32="","",'Shipping sheet'!K32)</f>
        <v/>
      </c>
      <c r="L22" s="30" t="str">
        <f>IF('Shipping sheet'!L32="","",'Shipping sheet'!L32)</f>
        <v/>
      </c>
      <c r="M22" s="30" t="str">
        <f>IF('Shipping sheet'!M32="","",'Shipping sheet'!M32)</f>
        <v/>
      </c>
      <c r="N22" s="30" t="str">
        <f>IF('Shipping sheet'!J32="","",'Shipping sheet'!J32)</f>
        <v/>
      </c>
      <c r="O22" s="30" t="str">
        <f>IF('Shipping sheet'!R32="","",'Shipping sheet'!R32)</f>
        <v/>
      </c>
      <c r="P22" s="30" t="str">
        <f>IF('Shipping sheet'!S32="","",'Shipping sheet'!S32)</f>
        <v/>
      </c>
      <c r="Q22" s="30" t="str">
        <f>IF('Shipping sheet'!T32="","",'Shipping sheet'!T32)</f>
        <v/>
      </c>
      <c r="R22" s="30" t="str">
        <f>IF('Shipping sheet'!Q32="","",'Shipping sheet'!Q32)</f>
        <v/>
      </c>
      <c r="S22" s="30" t="str">
        <f>IF('Shipping sheet'!P32="","",'Shipping sheet'!P32)</f>
        <v/>
      </c>
      <c r="T22" s="30" t="str">
        <f>IF('Shipping sheet'!G32="","",'Shipping sheet'!G32)</f>
        <v/>
      </c>
    </row>
    <row r="23" spans="1:20">
      <c r="A23" s="33" t="str">
        <f>IF('Shipping sheet'!$C33="","",IF(VLOOKUP('Shipping sheet'!$I33,Shipper!$A$2:$M$28,('Shipping sheet'!$C33+1))="PostNL",HLOOKUP('Shipping sheet'!$C33,Shipper!$A$31:$M$35,5),""))</f>
        <v/>
      </c>
      <c r="B23" s="31" t="str">
        <f>IF('Shipping sheet'!$C33="","",IF(VLOOKUP('Shipping sheet'!$I33,Shipper!$A$2:$M$28,('Shipping sheet'!$C33+1))="PostNL",HLOOKUP('Shipping sheet'!$C33,Shipper!$A$31:$M$35,2),""))</f>
        <v/>
      </c>
      <c r="C23" s="31" t="str">
        <f>IF('Shipping sheet'!$C33="","",IF(VLOOKUP('Shipping sheet'!$I33,Shipper!$A$2:$M$28,('Shipping sheet'!$C33+1))="PostNL",HLOOKUP('Shipping sheet'!$C33,Shipper!$A$31:$M$35,3),""))</f>
        <v/>
      </c>
      <c r="D23" s="31" t="str">
        <f>IF('Shipping sheet'!$C33="","",IF(VLOOKUP('Shipping sheet'!$I33,Shipper!$A$2:$M$28,('Shipping sheet'!$C33+1))="PostNL",HLOOKUP('Shipping sheet'!$C33,Shipper!$A$31:$M$35,4),""))</f>
        <v/>
      </c>
      <c r="E23" s="30"/>
      <c r="F23" s="30"/>
      <c r="G23" s="30" t="str">
        <f>IF('Shipping sheet'!I33="","",VLOOKUP('Shipping sheet'!I33,Shipper!$A$37:$B$63,2))</f>
        <v/>
      </c>
      <c r="H23" s="30" t="str">
        <f>IF('Shipping sheet'!D33="","",'Shipping sheet'!D33)</f>
        <v/>
      </c>
      <c r="I23" s="30" t="str">
        <f>IF('Shipping sheet'!E33="","",'Shipping sheet'!E33)</f>
        <v/>
      </c>
      <c r="J23" s="30" t="str">
        <f>IF('Shipping sheet'!N33="","",'Shipping sheet'!N33)</f>
        <v/>
      </c>
      <c r="K23" s="30" t="str">
        <f>IF('Shipping sheet'!K33="","",'Shipping sheet'!K33)</f>
        <v/>
      </c>
      <c r="L23" s="30" t="str">
        <f>IF('Shipping sheet'!L33="","",'Shipping sheet'!L33)</f>
        <v/>
      </c>
      <c r="M23" s="30" t="str">
        <f>IF('Shipping sheet'!M33="","",'Shipping sheet'!M33)</f>
        <v/>
      </c>
      <c r="N23" s="30" t="str">
        <f>IF('Shipping sheet'!J33="","",'Shipping sheet'!J33)</f>
        <v/>
      </c>
      <c r="O23" s="30" t="str">
        <f>IF('Shipping sheet'!R33="","",'Shipping sheet'!R33)</f>
        <v/>
      </c>
      <c r="P23" s="30" t="str">
        <f>IF('Shipping sheet'!S33="","",'Shipping sheet'!S33)</f>
        <v/>
      </c>
      <c r="Q23" s="30" t="str">
        <f>IF('Shipping sheet'!T33="","",'Shipping sheet'!T33)</f>
        <v/>
      </c>
      <c r="R23" s="30" t="str">
        <f>IF('Shipping sheet'!Q33="","",'Shipping sheet'!Q33)</f>
        <v/>
      </c>
      <c r="S23" s="30" t="str">
        <f>IF('Shipping sheet'!P33="","",'Shipping sheet'!P33)</f>
        <v/>
      </c>
      <c r="T23" s="30" t="str">
        <f>IF('Shipping sheet'!G33="","",'Shipping sheet'!G33)</f>
        <v/>
      </c>
    </row>
    <row r="24" spans="1:20">
      <c r="A24" s="33" t="str">
        <f>IF('Shipping sheet'!$C34="","",IF(VLOOKUP('Shipping sheet'!$I34,Shipper!$A$2:$M$28,('Shipping sheet'!$C34+1))="PostNL",HLOOKUP('Shipping sheet'!$C34,Shipper!$A$31:$M$35,5),""))</f>
        <v/>
      </c>
      <c r="B24" s="31" t="str">
        <f>IF('Shipping sheet'!$C34="","",IF(VLOOKUP('Shipping sheet'!$I34,Shipper!$A$2:$M$28,('Shipping sheet'!$C34+1))="PostNL",HLOOKUP('Shipping sheet'!$C34,Shipper!$A$31:$M$35,2),""))</f>
        <v/>
      </c>
      <c r="C24" s="31" t="str">
        <f>IF('Shipping sheet'!$C34="","",IF(VLOOKUP('Shipping sheet'!$I34,Shipper!$A$2:$M$28,('Shipping sheet'!$C34+1))="PostNL",HLOOKUP('Shipping sheet'!$C34,Shipper!$A$31:$M$35,3),""))</f>
        <v/>
      </c>
      <c r="D24" s="31" t="str">
        <f>IF('Shipping sheet'!$C34="","",IF(VLOOKUP('Shipping sheet'!$I34,Shipper!$A$2:$M$28,('Shipping sheet'!$C34+1))="PostNL",HLOOKUP('Shipping sheet'!$C34,Shipper!$A$31:$M$35,4),""))</f>
        <v/>
      </c>
      <c r="E24" s="30"/>
      <c r="F24" s="30"/>
      <c r="G24" s="30" t="str">
        <f>IF('Shipping sheet'!I34="","",VLOOKUP('Shipping sheet'!I34,Shipper!$A$37:$B$63,2))</f>
        <v/>
      </c>
      <c r="H24" s="30" t="str">
        <f>IF('Shipping sheet'!D34="","",'Shipping sheet'!D34)</f>
        <v/>
      </c>
      <c r="I24" s="30" t="str">
        <f>IF('Shipping sheet'!E34="","",'Shipping sheet'!E34)</f>
        <v/>
      </c>
      <c r="J24" s="30" t="str">
        <f>IF('Shipping sheet'!N34="","",'Shipping sheet'!N34)</f>
        <v/>
      </c>
      <c r="K24" s="30" t="str">
        <f>IF('Shipping sheet'!K34="","",'Shipping sheet'!K34)</f>
        <v/>
      </c>
      <c r="L24" s="30" t="str">
        <f>IF('Shipping sheet'!L34="","",'Shipping sheet'!L34)</f>
        <v/>
      </c>
      <c r="M24" s="30" t="str">
        <f>IF('Shipping sheet'!M34="","",'Shipping sheet'!M34)</f>
        <v/>
      </c>
      <c r="N24" s="30" t="str">
        <f>IF('Shipping sheet'!J34="","",'Shipping sheet'!J34)</f>
        <v/>
      </c>
      <c r="O24" s="30" t="str">
        <f>IF('Shipping sheet'!R34="","",'Shipping sheet'!R34)</f>
        <v/>
      </c>
      <c r="P24" s="30" t="str">
        <f>IF('Shipping sheet'!S34="","",'Shipping sheet'!S34)</f>
        <v/>
      </c>
      <c r="Q24" s="30" t="str">
        <f>IF('Shipping sheet'!T34="","",'Shipping sheet'!T34)</f>
        <v/>
      </c>
      <c r="R24" s="30" t="str">
        <f>IF('Shipping sheet'!Q34="","",'Shipping sheet'!Q34)</f>
        <v/>
      </c>
      <c r="S24" s="30" t="str">
        <f>IF('Shipping sheet'!P34="","",'Shipping sheet'!P34)</f>
        <v/>
      </c>
      <c r="T24" s="30" t="str">
        <f>IF('Shipping sheet'!G34="","",'Shipping sheet'!G34)</f>
        <v/>
      </c>
    </row>
    <row r="25" spans="1:20">
      <c r="A25" s="33" t="str">
        <f>IF('Shipping sheet'!$C35="","",IF(VLOOKUP('Shipping sheet'!$I35,Shipper!$A$2:$M$28,('Shipping sheet'!$C35+1))="PostNL",HLOOKUP('Shipping sheet'!$C35,Shipper!$A$31:$M$35,5),""))</f>
        <v/>
      </c>
      <c r="B25" s="31" t="str">
        <f>IF('Shipping sheet'!$C35="","",IF(VLOOKUP('Shipping sheet'!$I35,Shipper!$A$2:$M$28,('Shipping sheet'!$C35+1))="PostNL",HLOOKUP('Shipping sheet'!$C35,Shipper!$A$31:$M$35,2),""))</f>
        <v/>
      </c>
      <c r="C25" s="31" t="str">
        <f>IF('Shipping sheet'!$C35="","",IF(VLOOKUP('Shipping sheet'!$I35,Shipper!$A$2:$M$28,('Shipping sheet'!$C35+1))="PostNL",HLOOKUP('Shipping sheet'!$C35,Shipper!$A$31:$M$35,3),""))</f>
        <v/>
      </c>
      <c r="D25" s="31" t="str">
        <f>IF('Shipping sheet'!$C35="","",IF(VLOOKUP('Shipping sheet'!$I35,Shipper!$A$2:$M$28,('Shipping sheet'!$C35+1))="PostNL",HLOOKUP('Shipping sheet'!$C35,Shipper!$A$31:$M$35,4),""))</f>
        <v/>
      </c>
      <c r="E25" s="30"/>
      <c r="F25" s="30"/>
      <c r="G25" s="30" t="str">
        <f>IF('Shipping sheet'!I35="","",VLOOKUP('Shipping sheet'!I35,Shipper!$A$37:$B$63,2))</f>
        <v/>
      </c>
      <c r="H25" s="30" t="str">
        <f>IF('Shipping sheet'!D35="","",'Shipping sheet'!D35)</f>
        <v/>
      </c>
      <c r="I25" s="30" t="str">
        <f>IF('Shipping sheet'!E35="","",'Shipping sheet'!E35)</f>
        <v/>
      </c>
      <c r="J25" s="30" t="str">
        <f>IF('Shipping sheet'!N35="","",'Shipping sheet'!N35)</f>
        <v/>
      </c>
      <c r="K25" s="30" t="str">
        <f>IF('Shipping sheet'!K35="","",'Shipping sheet'!K35)</f>
        <v/>
      </c>
      <c r="L25" s="30" t="str">
        <f>IF('Shipping sheet'!L35="","",'Shipping sheet'!L35)</f>
        <v/>
      </c>
      <c r="M25" s="30" t="str">
        <f>IF('Shipping sheet'!M35="","",'Shipping sheet'!M35)</f>
        <v/>
      </c>
      <c r="N25" s="30" t="str">
        <f>IF('Shipping sheet'!J35="","",'Shipping sheet'!J35)</f>
        <v/>
      </c>
      <c r="O25" s="30" t="str">
        <f>IF('Shipping sheet'!R35="","",'Shipping sheet'!R35)</f>
        <v/>
      </c>
      <c r="P25" s="30" t="str">
        <f>IF('Shipping sheet'!S35="","",'Shipping sheet'!S35)</f>
        <v/>
      </c>
      <c r="Q25" s="30" t="str">
        <f>IF('Shipping sheet'!T35="","",'Shipping sheet'!T35)</f>
        <v/>
      </c>
      <c r="R25" s="30" t="str">
        <f>IF('Shipping sheet'!Q35="","",'Shipping sheet'!Q35)</f>
        <v/>
      </c>
      <c r="S25" s="30" t="str">
        <f>IF('Shipping sheet'!P35="","",'Shipping sheet'!P35)</f>
        <v/>
      </c>
      <c r="T25" s="30" t="str">
        <f>IF('Shipping sheet'!G35="","",'Shipping sheet'!G35)</f>
        <v/>
      </c>
    </row>
    <row r="26" spans="1:20">
      <c r="A26" s="33" t="str">
        <f>IF('Shipping sheet'!$C36="","",IF(VLOOKUP('Shipping sheet'!$I36,Shipper!$A$2:$M$28,('Shipping sheet'!$C36+1))="PostNL",HLOOKUP('Shipping sheet'!$C36,Shipper!$A$31:$M$35,5),""))</f>
        <v/>
      </c>
      <c r="B26" s="31" t="str">
        <f>IF('Shipping sheet'!$C36="","",IF(VLOOKUP('Shipping sheet'!$I36,Shipper!$A$2:$M$28,('Shipping sheet'!$C36+1))="PostNL",HLOOKUP('Shipping sheet'!$C36,Shipper!$A$31:$M$35,2),""))</f>
        <v/>
      </c>
      <c r="C26" s="31" t="str">
        <f>IF('Shipping sheet'!$C36="","",IF(VLOOKUP('Shipping sheet'!$I36,Shipper!$A$2:$M$28,('Shipping sheet'!$C36+1))="PostNL",HLOOKUP('Shipping sheet'!$C36,Shipper!$A$31:$M$35,3),""))</f>
        <v/>
      </c>
      <c r="D26" s="31" t="str">
        <f>IF('Shipping sheet'!$C36="","",IF(VLOOKUP('Shipping sheet'!$I36,Shipper!$A$2:$M$28,('Shipping sheet'!$C36+1))="PostNL",HLOOKUP('Shipping sheet'!$C36,Shipper!$A$31:$M$35,4),""))</f>
        <v/>
      </c>
      <c r="E26" s="30"/>
      <c r="F26" s="30"/>
      <c r="G26" s="30" t="str">
        <f>IF('Shipping sheet'!I36="","",VLOOKUP('Shipping sheet'!I36,Shipper!$A$37:$B$63,2))</f>
        <v/>
      </c>
      <c r="H26" s="30" t="str">
        <f>IF('Shipping sheet'!D36="","",'Shipping sheet'!D36)</f>
        <v/>
      </c>
      <c r="I26" s="30" t="str">
        <f>IF('Shipping sheet'!E36="","",'Shipping sheet'!E36)</f>
        <v/>
      </c>
      <c r="J26" s="30" t="str">
        <f>IF('Shipping sheet'!N36="","",'Shipping sheet'!N36)</f>
        <v/>
      </c>
      <c r="K26" s="30" t="str">
        <f>IF('Shipping sheet'!K36="","",'Shipping sheet'!K36)</f>
        <v/>
      </c>
      <c r="L26" s="30" t="str">
        <f>IF('Shipping sheet'!L36="","",'Shipping sheet'!L36)</f>
        <v/>
      </c>
      <c r="M26" s="30" t="str">
        <f>IF('Shipping sheet'!M36="","",'Shipping sheet'!M36)</f>
        <v/>
      </c>
      <c r="N26" s="30" t="str">
        <f>IF('Shipping sheet'!J36="","",'Shipping sheet'!J36)</f>
        <v/>
      </c>
      <c r="O26" s="30" t="str">
        <f>IF('Shipping sheet'!R36="","",'Shipping sheet'!R36)</f>
        <v/>
      </c>
      <c r="P26" s="30" t="str">
        <f>IF('Shipping sheet'!S36="","",'Shipping sheet'!S36)</f>
        <v/>
      </c>
      <c r="Q26" s="30" t="str">
        <f>IF('Shipping sheet'!T36="","",'Shipping sheet'!T36)</f>
        <v/>
      </c>
      <c r="R26" s="30" t="str">
        <f>IF('Shipping sheet'!Q36="","",'Shipping sheet'!Q36)</f>
        <v/>
      </c>
      <c r="S26" s="30" t="str">
        <f>IF('Shipping sheet'!P36="","",'Shipping sheet'!P36)</f>
        <v/>
      </c>
      <c r="T26" s="30" t="str">
        <f>IF('Shipping sheet'!G36="","",'Shipping sheet'!G36)</f>
        <v/>
      </c>
    </row>
    <row r="27" spans="1:20">
      <c r="A27" s="33" t="str">
        <f>IF('Shipping sheet'!$C37="","",IF(VLOOKUP('Shipping sheet'!$I37,Shipper!$A$2:$M$28,('Shipping sheet'!$C37+1))="PostNL",HLOOKUP('Shipping sheet'!$C37,Shipper!$A$31:$M$35,5),""))</f>
        <v/>
      </c>
      <c r="B27" s="31" t="str">
        <f>IF('Shipping sheet'!$C37="","",IF(VLOOKUP('Shipping sheet'!$I37,Shipper!$A$2:$M$28,('Shipping sheet'!$C37+1))="PostNL",HLOOKUP('Shipping sheet'!$C37,Shipper!$A$31:$M$35,2),""))</f>
        <v/>
      </c>
      <c r="C27" s="31" t="str">
        <f>IF('Shipping sheet'!$C37="","",IF(VLOOKUP('Shipping sheet'!$I37,Shipper!$A$2:$M$28,('Shipping sheet'!$C37+1))="PostNL",HLOOKUP('Shipping sheet'!$C37,Shipper!$A$31:$M$35,3),""))</f>
        <v/>
      </c>
      <c r="D27" s="31" t="str">
        <f>IF('Shipping sheet'!$C37="","",IF(VLOOKUP('Shipping sheet'!$I37,Shipper!$A$2:$M$28,('Shipping sheet'!$C37+1))="PostNL",HLOOKUP('Shipping sheet'!$C37,Shipper!$A$31:$M$35,4),""))</f>
        <v/>
      </c>
      <c r="E27" s="30"/>
      <c r="F27" s="30"/>
      <c r="G27" s="30" t="str">
        <f>IF('Shipping sheet'!I37="","",VLOOKUP('Shipping sheet'!I37,Shipper!$A$37:$B$63,2))</f>
        <v/>
      </c>
      <c r="H27" s="30" t="str">
        <f>IF('Shipping sheet'!D37="","",'Shipping sheet'!D37)</f>
        <v/>
      </c>
      <c r="I27" s="30" t="str">
        <f>IF('Shipping sheet'!E37="","",'Shipping sheet'!E37)</f>
        <v/>
      </c>
      <c r="J27" s="30" t="str">
        <f>IF('Shipping sheet'!N37="","",'Shipping sheet'!N37)</f>
        <v/>
      </c>
      <c r="K27" s="30" t="str">
        <f>IF('Shipping sheet'!K37="","",'Shipping sheet'!K37)</f>
        <v/>
      </c>
      <c r="L27" s="30" t="str">
        <f>IF('Shipping sheet'!L37="","",'Shipping sheet'!L37)</f>
        <v/>
      </c>
      <c r="M27" s="30" t="str">
        <f>IF('Shipping sheet'!M37="","",'Shipping sheet'!M37)</f>
        <v/>
      </c>
      <c r="N27" s="30" t="str">
        <f>IF('Shipping sheet'!J37="","",'Shipping sheet'!J37)</f>
        <v/>
      </c>
      <c r="O27" s="30" t="str">
        <f>IF('Shipping sheet'!R37="","",'Shipping sheet'!R37)</f>
        <v/>
      </c>
      <c r="P27" s="30" t="str">
        <f>IF('Shipping sheet'!S37="","",'Shipping sheet'!S37)</f>
        <v/>
      </c>
      <c r="Q27" s="30" t="str">
        <f>IF('Shipping sheet'!T37="","",'Shipping sheet'!T37)</f>
        <v/>
      </c>
      <c r="R27" s="30" t="str">
        <f>IF('Shipping sheet'!Q37="","",'Shipping sheet'!Q37)</f>
        <v/>
      </c>
      <c r="S27" s="30" t="str">
        <f>IF('Shipping sheet'!P37="","",'Shipping sheet'!P37)</f>
        <v/>
      </c>
      <c r="T27" s="30" t="str">
        <f>IF('Shipping sheet'!G37="","",'Shipping sheet'!G37)</f>
        <v/>
      </c>
    </row>
    <row r="28" spans="1:20">
      <c r="A28" s="33" t="str">
        <f>IF('Shipping sheet'!$C38="","",IF(VLOOKUP('Shipping sheet'!$I38,Shipper!$A$2:$M$28,('Shipping sheet'!$C38+1))="PostNL",HLOOKUP('Shipping sheet'!$C38,Shipper!$A$31:$M$35,5),""))</f>
        <v/>
      </c>
      <c r="B28" s="31" t="str">
        <f>IF('Shipping sheet'!$C38="","",IF(VLOOKUP('Shipping sheet'!$I38,Shipper!$A$2:$M$28,('Shipping sheet'!$C38+1))="PostNL",HLOOKUP('Shipping sheet'!$C38,Shipper!$A$31:$M$35,2),""))</f>
        <v/>
      </c>
      <c r="C28" s="31" t="str">
        <f>IF('Shipping sheet'!$C38="","",IF(VLOOKUP('Shipping sheet'!$I38,Shipper!$A$2:$M$28,('Shipping sheet'!$C38+1))="PostNL",HLOOKUP('Shipping sheet'!$C38,Shipper!$A$31:$M$35,3),""))</f>
        <v/>
      </c>
      <c r="D28" s="31" t="str">
        <f>IF('Shipping sheet'!$C38="","",IF(VLOOKUP('Shipping sheet'!$I38,Shipper!$A$2:$M$28,('Shipping sheet'!$C38+1))="PostNL",HLOOKUP('Shipping sheet'!$C38,Shipper!$A$31:$M$35,4),""))</f>
        <v/>
      </c>
      <c r="E28" s="30"/>
      <c r="F28" s="30"/>
      <c r="G28" s="30" t="str">
        <f>IF('Shipping sheet'!I38="","",VLOOKUP('Shipping sheet'!I38,Shipper!$A$37:$B$63,2))</f>
        <v/>
      </c>
      <c r="H28" s="30" t="str">
        <f>IF('Shipping sheet'!D38="","",'Shipping sheet'!D38)</f>
        <v/>
      </c>
      <c r="I28" s="30" t="str">
        <f>IF('Shipping sheet'!E38="","",'Shipping sheet'!E38)</f>
        <v/>
      </c>
      <c r="J28" s="30" t="str">
        <f>IF('Shipping sheet'!N38="","",'Shipping sheet'!N38)</f>
        <v/>
      </c>
      <c r="K28" s="30" t="str">
        <f>IF('Shipping sheet'!K38="","",'Shipping sheet'!K38)</f>
        <v/>
      </c>
      <c r="L28" s="30" t="str">
        <f>IF('Shipping sheet'!L38="","",'Shipping sheet'!L38)</f>
        <v/>
      </c>
      <c r="M28" s="30" t="str">
        <f>IF('Shipping sheet'!M38="","",'Shipping sheet'!M38)</f>
        <v/>
      </c>
      <c r="N28" s="30" t="str">
        <f>IF('Shipping sheet'!J38="","",'Shipping sheet'!J38)</f>
        <v/>
      </c>
      <c r="O28" s="30" t="str">
        <f>IF('Shipping sheet'!R38="","",'Shipping sheet'!R38)</f>
        <v/>
      </c>
      <c r="P28" s="30" t="str">
        <f>IF('Shipping sheet'!S38="","",'Shipping sheet'!S38)</f>
        <v/>
      </c>
      <c r="Q28" s="30" t="str">
        <f>IF('Shipping sheet'!T38="","",'Shipping sheet'!T38)</f>
        <v/>
      </c>
      <c r="R28" s="30" t="str">
        <f>IF('Shipping sheet'!Q38="","",'Shipping sheet'!Q38)</f>
        <v/>
      </c>
      <c r="S28" s="30" t="str">
        <f>IF('Shipping sheet'!P38="","",'Shipping sheet'!P38)</f>
        <v/>
      </c>
      <c r="T28" s="30" t="str">
        <f>IF('Shipping sheet'!G38="","",'Shipping sheet'!G38)</f>
        <v/>
      </c>
    </row>
    <row r="29" spans="1:20">
      <c r="A29" s="33" t="str">
        <f>IF('Shipping sheet'!$C39="","",IF(VLOOKUP('Shipping sheet'!$I39,Shipper!$A$2:$M$28,('Shipping sheet'!$C39+1))="PostNL",HLOOKUP('Shipping sheet'!$C39,Shipper!$A$31:$M$35,5),""))</f>
        <v/>
      </c>
      <c r="B29" s="31" t="str">
        <f>IF('Shipping sheet'!$C39="","",IF(VLOOKUP('Shipping sheet'!$I39,Shipper!$A$2:$M$28,('Shipping sheet'!$C39+1))="PostNL",HLOOKUP('Shipping sheet'!$C39,Shipper!$A$31:$M$35,2),""))</f>
        <v/>
      </c>
      <c r="C29" s="31" t="str">
        <f>IF('Shipping sheet'!$C39="","",IF(VLOOKUP('Shipping sheet'!$I39,Shipper!$A$2:$M$28,('Shipping sheet'!$C39+1))="PostNL",HLOOKUP('Shipping sheet'!$C39,Shipper!$A$31:$M$35,3),""))</f>
        <v/>
      </c>
      <c r="D29" s="31" t="str">
        <f>IF('Shipping sheet'!$C39="","",IF(VLOOKUP('Shipping sheet'!$I39,Shipper!$A$2:$M$28,('Shipping sheet'!$C39+1))="PostNL",HLOOKUP('Shipping sheet'!$C39,Shipper!$A$31:$M$35,4),""))</f>
        <v/>
      </c>
      <c r="E29" s="30"/>
      <c r="F29" s="30"/>
      <c r="G29" s="30" t="str">
        <f>IF('Shipping sheet'!I39="","",VLOOKUP('Shipping sheet'!I39,Shipper!$A$37:$B$63,2))</f>
        <v/>
      </c>
      <c r="H29" s="30" t="str">
        <f>IF('Shipping sheet'!D39="","",'Shipping sheet'!D39)</f>
        <v/>
      </c>
      <c r="I29" s="30" t="str">
        <f>IF('Shipping sheet'!E39="","",'Shipping sheet'!E39)</f>
        <v/>
      </c>
      <c r="J29" s="30" t="str">
        <f>IF('Shipping sheet'!N39="","",'Shipping sheet'!N39)</f>
        <v/>
      </c>
      <c r="K29" s="30" t="str">
        <f>IF('Shipping sheet'!K39="","",'Shipping sheet'!K39)</f>
        <v/>
      </c>
      <c r="L29" s="30" t="str">
        <f>IF('Shipping sheet'!L39="","",'Shipping sheet'!L39)</f>
        <v/>
      </c>
      <c r="M29" s="30" t="str">
        <f>IF('Shipping sheet'!M39="","",'Shipping sheet'!M39)</f>
        <v/>
      </c>
      <c r="N29" s="30" t="str">
        <f>IF('Shipping sheet'!J39="","",'Shipping sheet'!J39)</f>
        <v/>
      </c>
      <c r="O29" s="30" t="str">
        <f>IF('Shipping sheet'!R39="","",'Shipping sheet'!R39)</f>
        <v/>
      </c>
      <c r="P29" s="30" t="str">
        <f>IF('Shipping sheet'!S39="","",'Shipping sheet'!S39)</f>
        <v/>
      </c>
      <c r="Q29" s="30" t="str">
        <f>IF('Shipping sheet'!T39="","",'Shipping sheet'!T39)</f>
        <v/>
      </c>
      <c r="R29" s="30" t="str">
        <f>IF('Shipping sheet'!Q39="","",'Shipping sheet'!Q39)</f>
        <v/>
      </c>
      <c r="S29" s="30" t="str">
        <f>IF('Shipping sheet'!P39="","",'Shipping sheet'!P39)</f>
        <v/>
      </c>
      <c r="T29" s="30" t="str">
        <f>IF('Shipping sheet'!G39="","",'Shipping sheet'!G39)</f>
        <v/>
      </c>
    </row>
    <row r="30" spans="1:20">
      <c r="A30" s="33" t="str">
        <f>IF('Shipping sheet'!$C40="","",IF(VLOOKUP('Shipping sheet'!$I40,Shipper!$A$2:$M$28,('Shipping sheet'!$C40+1))="PostNL",HLOOKUP('Shipping sheet'!$C40,Shipper!$A$31:$M$35,5),""))</f>
        <v/>
      </c>
      <c r="B30" s="31" t="str">
        <f>IF('Shipping sheet'!$C40="","",IF(VLOOKUP('Shipping sheet'!$I40,Shipper!$A$2:$M$28,('Shipping sheet'!$C40+1))="PostNL",HLOOKUP('Shipping sheet'!$C40,Shipper!$A$31:$M$35,2),""))</f>
        <v/>
      </c>
      <c r="C30" s="31" t="str">
        <f>IF('Shipping sheet'!$C40="","",IF(VLOOKUP('Shipping sheet'!$I40,Shipper!$A$2:$M$28,('Shipping sheet'!$C40+1))="PostNL",HLOOKUP('Shipping sheet'!$C40,Shipper!$A$31:$M$35,3),""))</f>
        <v/>
      </c>
      <c r="D30" s="31" t="str">
        <f>IF('Shipping sheet'!$C40="","",IF(VLOOKUP('Shipping sheet'!$I40,Shipper!$A$2:$M$28,('Shipping sheet'!$C40+1))="PostNL",HLOOKUP('Shipping sheet'!$C40,Shipper!$A$31:$M$35,4),""))</f>
        <v/>
      </c>
      <c r="E30" s="30"/>
      <c r="F30" s="30"/>
      <c r="G30" s="30" t="str">
        <f>IF('Shipping sheet'!I40="","",VLOOKUP('Shipping sheet'!I40,Shipper!$A$37:$B$63,2))</f>
        <v/>
      </c>
      <c r="H30" s="30" t="str">
        <f>IF('Shipping sheet'!D40="","",'Shipping sheet'!D40)</f>
        <v/>
      </c>
      <c r="I30" s="30" t="str">
        <f>IF('Shipping sheet'!E40="","",'Shipping sheet'!E40)</f>
        <v/>
      </c>
      <c r="J30" s="30" t="str">
        <f>IF('Shipping sheet'!N40="","",'Shipping sheet'!N40)</f>
        <v/>
      </c>
      <c r="K30" s="30" t="str">
        <f>IF('Shipping sheet'!K40="","",'Shipping sheet'!K40)</f>
        <v/>
      </c>
      <c r="L30" s="30" t="str">
        <f>IF('Shipping sheet'!L40="","",'Shipping sheet'!L40)</f>
        <v/>
      </c>
      <c r="M30" s="30" t="str">
        <f>IF('Shipping sheet'!M40="","",'Shipping sheet'!M40)</f>
        <v/>
      </c>
      <c r="N30" s="30" t="str">
        <f>IF('Shipping sheet'!J40="","",'Shipping sheet'!J40)</f>
        <v/>
      </c>
      <c r="O30" s="30" t="str">
        <f>IF('Shipping sheet'!R40="","",'Shipping sheet'!R40)</f>
        <v/>
      </c>
      <c r="P30" s="30" t="str">
        <f>IF('Shipping sheet'!S40="","",'Shipping sheet'!S40)</f>
        <v/>
      </c>
      <c r="Q30" s="30" t="str">
        <f>IF('Shipping sheet'!T40="","",'Shipping sheet'!T40)</f>
        <v/>
      </c>
      <c r="R30" s="30" t="str">
        <f>IF('Shipping sheet'!Q40="","",'Shipping sheet'!Q40)</f>
        <v/>
      </c>
      <c r="S30" s="30" t="str">
        <f>IF('Shipping sheet'!P40="","",'Shipping sheet'!P40)</f>
        <v/>
      </c>
      <c r="T30" s="30" t="str">
        <f>IF('Shipping sheet'!G40="","",'Shipping sheet'!G40)</f>
        <v/>
      </c>
    </row>
    <row r="31" spans="1:20">
      <c r="A31" s="33" t="str">
        <f>IF('Shipping sheet'!$C41="","",IF(VLOOKUP('Shipping sheet'!$I41,Shipper!$A$2:$M$28,('Shipping sheet'!$C41+1))="PostNL",HLOOKUP('Shipping sheet'!$C41,Shipper!$A$31:$M$35,5),""))</f>
        <v/>
      </c>
      <c r="B31" s="31" t="str">
        <f>IF('Shipping sheet'!$C41="","",IF(VLOOKUP('Shipping sheet'!$I41,Shipper!$A$2:$M$28,('Shipping sheet'!$C41+1))="PostNL",HLOOKUP('Shipping sheet'!$C41,Shipper!$A$31:$M$35,2),""))</f>
        <v/>
      </c>
      <c r="C31" s="31" t="str">
        <f>IF('Shipping sheet'!$C41="","",IF(VLOOKUP('Shipping sheet'!$I41,Shipper!$A$2:$M$28,('Shipping sheet'!$C41+1))="PostNL",HLOOKUP('Shipping sheet'!$C41,Shipper!$A$31:$M$35,3),""))</f>
        <v/>
      </c>
      <c r="D31" s="31" t="str">
        <f>IF('Shipping sheet'!$C41="","",IF(VLOOKUP('Shipping sheet'!$I41,Shipper!$A$2:$M$28,('Shipping sheet'!$C41+1))="PostNL",HLOOKUP('Shipping sheet'!$C41,Shipper!$A$31:$M$35,4),""))</f>
        <v/>
      </c>
      <c r="E31" s="30"/>
      <c r="F31" s="30"/>
      <c r="G31" s="30" t="str">
        <f>IF('Shipping sheet'!I41="","",VLOOKUP('Shipping sheet'!I41,Shipper!$A$37:$B$63,2))</f>
        <v/>
      </c>
      <c r="H31" s="30" t="str">
        <f>IF('Shipping sheet'!D41="","",'Shipping sheet'!D41)</f>
        <v/>
      </c>
      <c r="I31" s="30" t="str">
        <f>IF('Shipping sheet'!E41="","",'Shipping sheet'!E41)</f>
        <v/>
      </c>
      <c r="J31" s="30" t="str">
        <f>IF('Shipping sheet'!N41="","",'Shipping sheet'!N41)</f>
        <v/>
      </c>
      <c r="K31" s="30" t="str">
        <f>IF('Shipping sheet'!K41="","",'Shipping sheet'!K41)</f>
        <v/>
      </c>
      <c r="L31" s="30" t="str">
        <f>IF('Shipping sheet'!L41="","",'Shipping sheet'!L41)</f>
        <v/>
      </c>
      <c r="M31" s="30" t="str">
        <f>IF('Shipping sheet'!M41="","",'Shipping sheet'!M41)</f>
        <v/>
      </c>
      <c r="N31" s="30" t="str">
        <f>IF('Shipping sheet'!J41="","",'Shipping sheet'!J41)</f>
        <v/>
      </c>
      <c r="O31" s="30" t="str">
        <f>IF('Shipping sheet'!R41="","",'Shipping sheet'!R41)</f>
        <v/>
      </c>
      <c r="P31" s="30" t="str">
        <f>IF('Shipping sheet'!S41="","",'Shipping sheet'!S41)</f>
        <v/>
      </c>
      <c r="Q31" s="30" t="str">
        <f>IF('Shipping sheet'!T41="","",'Shipping sheet'!T41)</f>
        <v/>
      </c>
      <c r="R31" s="30" t="str">
        <f>IF('Shipping sheet'!Q41="","",'Shipping sheet'!Q41)</f>
        <v/>
      </c>
      <c r="S31" s="30" t="str">
        <f>IF('Shipping sheet'!P41="","",'Shipping sheet'!P41)</f>
        <v/>
      </c>
      <c r="T31" s="30" t="str">
        <f>IF('Shipping sheet'!G41="","",'Shipping sheet'!G41)</f>
        <v/>
      </c>
    </row>
    <row r="32" spans="1:20">
      <c r="A32" s="33" t="str">
        <f>IF('Shipping sheet'!$C42="","",IF(VLOOKUP('Shipping sheet'!$I42,Shipper!$A$2:$M$28,('Shipping sheet'!$C42+1))="PostNL",HLOOKUP('Shipping sheet'!$C42,Shipper!$A$31:$M$35,5),""))</f>
        <v/>
      </c>
      <c r="B32" s="31" t="str">
        <f>IF('Shipping sheet'!$C42="","",IF(VLOOKUP('Shipping sheet'!$I42,Shipper!$A$2:$M$28,('Shipping sheet'!$C42+1))="PostNL",HLOOKUP('Shipping sheet'!$C42,Shipper!$A$31:$M$35,2),""))</f>
        <v/>
      </c>
      <c r="C32" s="31" t="str">
        <f>IF('Shipping sheet'!$C42="","",IF(VLOOKUP('Shipping sheet'!$I42,Shipper!$A$2:$M$28,('Shipping sheet'!$C42+1))="PostNL",HLOOKUP('Shipping sheet'!$C42,Shipper!$A$31:$M$35,3),""))</f>
        <v/>
      </c>
      <c r="D32" s="31" t="str">
        <f>IF('Shipping sheet'!$C42="","",IF(VLOOKUP('Shipping sheet'!$I42,Shipper!$A$2:$M$28,('Shipping sheet'!$C42+1))="PostNL",HLOOKUP('Shipping sheet'!$C42,Shipper!$A$31:$M$35,4),""))</f>
        <v/>
      </c>
      <c r="E32" s="30"/>
      <c r="F32" s="30"/>
      <c r="G32" s="30" t="str">
        <f>IF('Shipping sheet'!I42="","",VLOOKUP('Shipping sheet'!I42,Shipper!$A$37:$B$63,2))</f>
        <v/>
      </c>
      <c r="H32" s="30" t="str">
        <f>IF('Shipping sheet'!D42="","",'Shipping sheet'!D42)</f>
        <v/>
      </c>
      <c r="I32" s="30" t="str">
        <f>IF('Shipping sheet'!E42="","",'Shipping sheet'!E42)</f>
        <v/>
      </c>
      <c r="J32" s="30" t="str">
        <f>IF('Shipping sheet'!N42="","",'Shipping sheet'!N42)</f>
        <v/>
      </c>
      <c r="K32" s="30" t="str">
        <f>IF('Shipping sheet'!K42="","",'Shipping sheet'!K42)</f>
        <v/>
      </c>
      <c r="L32" s="30" t="str">
        <f>IF('Shipping sheet'!L42="","",'Shipping sheet'!L42)</f>
        <v/>
      </c>
      <c r="M32" s="30" t="str">
        <f>IF('Shipping sheet'!M42="","",'Shipping sheet'!M42)</f>
        <v/>
      </c>
      <c r="N32" s="30" t="str">
        <f>IF('Shipping sheet'!J42="","",'Shipping sheet'!J42)</f>
        <v/>
      </c>
      <c r="O32" s="30" t="str">
        <f>IF('Shipping sheet'!R42="","",'Shipping sheet'!R42)</f>
        <v/>
      </c>
      <c r="P32" s="30" t="str">
        <f>IF('Shipping sheet'!S42="","",'Shipping sheet'!S42)</f>
        <v/>
      </c>
      <c r="Q32" s="30" t="str">
        <f>IF('Shipping sheet'!T42="","",'Shipping sheet'!T42)</f>
        <v/>
      </c>
      <c r="R32" s="30" t="str">
        <f>IF('Shipping sheet'!Q42="","",'Shipping sheet'!Q42)</f>
        <v/>
      </c>
      <c r="S32" s="30" t="str">
        <f>IF('Shipping sheet'!P42="","",'Shipping sheet'!P42)</f>
        <v/>
      </c>
      <c r="T32" s="30" t="str">
        <f>IF('Shipping sheet'!G42="","",'Shipping sheet'!G42)</f>
        <v/>
      </c>
    </row>
    <row r="33" spans="1:20">
      <c r="A33" s="33" t="str">
        <f>IF('Shipping sheet'!$C43="","",IF(VLOOKUP('Shipping sheet'!$I43,Shipper!$A$2:$M$28,('Shipping sheet'!$C43+1))="PostNL",HLOOKUP('Shipping sheet'!$C43,Shipper!$A$31:$M$35,5),""))</f>
        <v/>
      </c>
      <c r="B33" s="31" t="str">
        <f>IF('Shipping sheet'!$C43="","",IF(VLOOKUP('Shipping sheet'!$I43,Shipper!$A$2:$M$28,('Shipping sheet'!$C43+1))="PostNL",HLOOKUP('Shipping sheet'!$C43,Shipper!$A$31:$M$35,2),""))</f>
        <v/>
      </c>
      <c r="C33" s="31" t="str">
        <f>IF('Shipping sheet'!$C43="","",IF(VLOOKUP('Shipping sheet'!$I43,Shipper!$A$2:$M$28,('Shipping sheet'!$C43+1))="PostNL",HLOOKUP('Shipping sheet'!$C43,Shipper!$A$31:$M$35,3),""))</f>
        <v/>
      </c>
      <c r="D33" s="31" t="str">
        <f>IF('Shipping sheet'!$C43="","",IF(VLOOKUP('Shipping sheet'!$I43,Shipper!$A$2:$M$28,('Shipping sheet'!$C43+1))="PostNL",HLOOKUP('Shipping sheet'!$C43,Shipper!$A$31:$M$35,4),""))</f>
        <v/>
      </c>
      <c r="E33" s="30"/>
      <c r="F33" s="30"/>
      <c r="G33" s="30" t="str">
        <f>IF('Shipping sheet'!I43="","",VLOOKUP('Shipping sheet'!I43,Shipper!$A$37:$B$63,2))</f>
        <v/>
      </c>
      <c r="H33" s="30" t="str">
        <f>IF('Shipping sheet'!D43="","",'Shipping sheet'!D43)</f>
        <v/>
      </c>
      <c r="I33" s="30" t="str">
        <f>IF('Shipping sheet'!E43="","",'Shipping sheet'!E43)</f>
        <v/>
      </c>
      <c r="J33" s="30" t="str">
        <f>IF('Shipping sheet'!N43="","",'Shipping sheet'!N43)</f>
        <v/>
      </c>
      <c r="K33" s="30" t="str">
        <f>IF('Shipping sheet'!K43="","",'Shipping sheet'!K43)</f>
        <v/>
      </c>
      <c r="L33" s="30" t="str">
        <f>IF('Shipping sheet'!L43="","",'Shipping sheet'!L43)</f>
        <v/>
      </c>
      <c r="M33" s="30" t="str">
        <f>IF('Shipping sheet'!M43="","",'Shipping sheet'!M43)</f>
        <v/>
      </c>
      <c r="N33" s="30" t="str">
        <f>IF('Shipping sheet'!J43="","",'Shipping sheet'!J43)</f>
        <v/>
      </c>
      <c r="O33" s="30" t="str">
        <f>IF('Shipping sheet'!R43="","",'Shipping sheet'!R43)</f>
        <v/>
      </c>
      <c r="P33" s="30" t="str">
        <f>IF('Shipping sheet'!S43="","",'Shipping sheet'!S43)</f>
        <v/>
      </c>
      <c r="Q33" s="30" t="str">
        <f>IF('Shipping sheet'!T43="","",'Shipping sheet'!T43)</f>
        <v/>
      </c>
      <c r="R33" s="30" t="str">
        <f>IF('Shipping sheet'!Q43="","",'Shipping sheet'!Q43)</f>
        <v/>
      </c>
      <c r="S33" s="30" t="str">
        <f>IF('Shipping sheet'!P43="","",'Shipping sheet'!P43)</f>
        <v/>
      </c>
      <c r="T33" s="30" t="str">
        <f>IF('Shipping sheet'!G43="","",'Shipping sheet'!G43)</f>
        <v/>
      </c>
    </row>
    <row r="35" spans="1:20" ht="37">
      <c r="A35" s="43" t="s">
        <v>46</v>
      </c>
    </row>
    <row r="37" spans="1:20">
      <c r="E37" t="s">
        <v>101</v>
      </c>
    </row>
  </sheetData>
  <sheetProtection algorithmName="SHA-512" hashValue="PBvc5hps964HZgwFrN5UKoSa3/2qVG3hueiwuwjV+M2Q2a75oe1PlhViM6sjPn5RQ8Hprg047ivk0RGcrMwycQ==" saltValue="HZO4Kb7yi5OV2nK/u6u4FA==" spinCount="100000" sheet="1" objects="1" scenarios="1" selectLockedCells="1" selectUnlockedCells="1"/>
  <autoFilter ref="A3:T33" xr:uid="{840C34BB-AF79-0548-9E6E-BE617955AF29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67688-B0DB-9349-866D-5E2E68FF59B7}">
  <dimension ref="A1:K31"/>
  <sheetViews>
    <sheetView workbookViewId="0">
      <selection activeCell="D29" sqref="D29"/>
    </sheetView>
  </sheetViews>
  <sheetFormatPr baseColWidth="10" defaultRowHeight="16"/>
  <cols>
    <col min="1" max="1" width="14.33203125" customWidth="1"/>
    <col min="2" max="2" width="14.5" customWidth="1"/>
    <col min="3" max="3" width="24.1640625" customWidth="1"/>
    <col min="4" max="10" width="24.83203125" customWidth="1"/>
    <col min="11" max="11" width="24.83203125" style="34" customWidth="1"/>
  </cols>
  <sheetData>
    <row r="1" spans="1:11">
      <c r="A1" s="40" t="s">
        <v>102</v>
      </c>
      <c r="B1" t="s">
        <v>105</v>
      </c>
      <c r="C1" t="s">
        <v>106</v>
      </c>
      <c r="D1" t="s">
        <v>107</v>
      </c>
      <c r="E1" t="s">
        <v>108</v>
      </c>
      <c r="F1" t="s">
        <v>109</v>
      </c>
      <c r="G1" t="s">
        <v>110</v>
      </c>
      <c r="H1" t="s">
        <v>111</v>
      </c>
      <c r="I1" t="s">
        <v>112</v>
      </c>
      <c r="J1" t="s">
        <v>113</v>
      </c>
      <c r="K1" t="s">
        <v>114</v>
      </c>
    </row>
    <row r="2" spans="1:11">
      <c r="A2" s="33" t="str">
        <f>IF('Shipping sheet'!$C14="","",IF(VLOOKUP('Shipping sheet'!$I14,Shipper!$A$2:$M$28,('Shipping sheet'!$C14+1))="dpd",HLOOKUP('Shipping sheet'!$C14,Shipper!$A$31:$M$35,5),""))</f>
        <v/>
      </c>
      <c r="B2" s="30" t="str">
        <f>CONCATENATE('PostNL export'!H4," ",'PostNL export'!I4)</f>
        <v xml:space="preserve"> </v>
      </c>
      <c r="C2" s="30" t="str">
        <f>IF('Shipping sheet'!G14="","",'Shipping sheet'!G14)</f>
        <v/>
      </c>
      <c r="D2" s="30" t="str">
        <f>IF('Shipping sheet'!C14="","",'Shipping sheet'!H14)</f>
        <v/>
      </c>
      <c r="E2" s="30" t="str">
        <f>IF('Shipping sheet'!K14="","",'Shipping sheet'!K14)</f>
        <v/>
      </c>
      <c r="F2" s="30" t="str">
        <f>IF('Shipping sheet'!L14="","",'Shipping sheet'!L14)</f>
        <v/>
      </c>
      <c r="G2" s="30" t="str">
        <f>IF('Shipping sheet'!M14="","",'Shipping sheet'!M14)</f>
        <v/>
      </c>
      <c r="H2" s="30" t="str">
        <f>IF('Shipping sheet'!N14="","",'Shipping sheet'!N14)</f>
        <v/>
      </c>
      <c r="I2" s="30" t="str">
        <f>IF('Shipping sheet'!J14="","",'Shipping sheet'!J14)</f>
        <v/>
      </c>
      <c r="J2" s="30" t="str">
        <f>IF('Shipping sheet'!I14="","",VLOOKUP('Shipping sheet'!I14,Shipper!$A$37:$B$63,2))</f>
        <v/>
      </c>
      <c r="K2" s="30" t="str">
        <f>IF('Shipping sheet'!C14="","",'Shipping sheet'!F14)</f>
        <v/>
      </c>
    </row>
    <row r="3" spans="1:11">
      <c r="A3" s="33" t="str">
        <f>IF('Shipping sheet'!$C15="","",IF(VLOOKUP('Shipping sheet'!$I15,Shipper!$A$2:$M$28,('Shipping sheet'!$C15+1))="dpd",HLOOKUP('Shipping sheet'!$C15,Shipper!$A$31:$M$35,5),""))</f>
        <v/>
      </c>
      <c r="B3" s="30" t="str">
        <f>CONCATENATE('PostNL export'!H5," ",'PostNL export'!I5)</f>
        <v xml:space="preserve"> </v>
      </c>
      <c r="C3" s="30" t="str">
        <f>IF('Shipping sheet'!G15="","",'Shipping sheet'!G15)</f>
        <v/>
      </c>
      <c r="D3" s="30" t="str">
        <f>IF('Shipping sheet'!C15="","",'Shipping sheet'!H15)</f>
        <v/>
      </c>
      <c r="E3" s="30" t="str">
        <f>IF('Shipping sheet'!K15="","",'Shipping sheet'!K15)</f>
        <v/>
      </c>
      <c r="F3" s="30" t="str">
        <f>IF('Shipping sheet'!L15="","",'Shipping sheet'!L15)</f>
        <v/>
      </c>
      <c r="G3" s="30" t="str">
        <f>IF('Shipping sheet'!M15="","",'Shipping sheet'!M15)</f>
        <v/>
      </c>
      <c r="H3" s="30" t="str">
        <f>IF('Shipping sheet'!N15="","",'Shipping sheet'!N15)</f>
        <v/>
      </c>
      <c r="I3" s="30" t="str">
        <f>IF('Shipping sheet'!J15="","",'Shipping sheet'!J15)</f>
        <v/>
      </c>
      <c r="J3" s="30" t="str">
        <f>IF('Shipping sheet'!I15="","",VLOOKUP('Shipping sheet'!I15,Shipper!$A$37:$B$63,2))</f>
        <v/>
      </c>
      <c r="K3" s="30" t="str">
        <f>IF('Shipping sheet'!C15="","",'Shipping sheet'!F15)</f>
        <v/>
      </c>
    </row>
    <row r="4" spans="1:11">
      <c r="A4" s="33" t="str">
        <f>IF('Shipping sheet'!$C16="","",IF(VLOOKUP('Shipping sheet'!$I16,Shipper!$A$2:$M$28,('Shipping sheet'!$C16+1))="dpd",HLOOKUP('Shipping sheet'!$C16,Shipper!$A$31:$M$35,5),""))</f>
        <v/>
      </c>
      <c r="B4" s="30" t="str">
        <f>CONCATENATE('PostNL export'!H6," ",'PostNL export'!I6)</f>
        <v xml:space="preserve"> </v>
      </c>
      <c r="C4" s="30" t="str">
        <f>IF('Shipping sheet'!G16="","",'Shipping sheet'!G16)</f>
        <v/>
      </c>
      <c r="D4" s="30" t="str">
        <f>IF('Shipping sheet'!C16="","",'Shipping sheet'!H16)</f>
        <v/>
      </c>
      <c r="E4" s="30" t="str">
        <f>IF('Shipping sheet'!K16="","",'Shipping sheet'!K16)</f>
        <v/>
      </c>
      <c r="F4" s="30" t="str">
        <f>IF('Shipping sheet'!L16="","",'Shipping sheet'!L16)</f>
        <v/>
      </c>
      <c r="G4" s="30" t="str">
        <f>IF('Shipping sheet'!M16="","",'Shipping sheet'!M16)</f>
        <v/>
      </c>
      <c r="H4" s="30" t="str">
        <f>IF('Shipping sheet'!N16="","",'Shipping sheet'!N16)</f>
        <v/>
      </c>
      <c r="I4" s="30" t="str">
        <f>IF('Shipping sheet'!J16="","",'Shipping sheet'!J16)</f>
        <v/>
      </c>
      <c r="J4" s="30" t="str">
        <f>IF('Shipping sheet'!I16="","",VLOOKUP('Shipping sheet'!I16,Shipper!$A$37:$B$63,2))</f>
        <v/>
      </c>
      <c r="K4" s="30" t="str">
        <f>IF('Shipping sheet'!C16="","",'Shipping sheet'!F16)</f>
        <v/>
      </c>
    </row>
    <row r="5" spans="1:11">
      <c r="A5" s="33" t="str">
        <f>IF('Shipping sheet'!$C17="","",IF(VLOOKUP('Shipping sheet'!$I17,Shipper!$A$2:$M$28,('Shipping sheet'!$C17+1))="dpd",HLOOKUP('Shipping sheet'!$C17,Shipper!$A$31:$M$35,5),""))</f>
        <v/>
      </c>
      <c r="B5" s="30" t="str">
        <f>CONCATENATE('PostNL export'!H7," ",'PostNL export'!I7)</f>
        <v xml:space="preserve"> </v>
      </c>
      <c r="C5" s="30" t="str">
        <f>IF('Shipping sheet'!G17="","",'Shipping sheet'!G17)</f>
        <v/>
      </c>
      <c r="D5" s="30" t="str">
        <f>IF('Shipping sheet'!C17="","",'Shipping sheet'!H17)</f>
        <v/>
      </c>
      <c r="E5" s="30" t="str">
        <f>IF('Shipping sheet'!K17="","",'Shipping sheet'!K17)</f>
        <v/>
      </c>
      <c r="F5" s="30" t="str">
        <f>IF('Shipping sheet'!L17="","",'Shipping sheet'!L17)</f>
        <v/>
      </c>
      <c r="G5" s="30" t="str">
        <f>IF('Shipping sheet'!M17="","",'Shipping sheet'!M17)</f>
        <v/>
      </c>
      <c r="H5" s="30" t="str">
        <f>IF('Shipping sheet'!N17="","",'Shipping sheet'!N17)</f>
        <v/>
      </c>
      <c r="I5" s="30" t="str">
        <f>IF('Shipping sheet'!J17="","",'Shipping sheet'!J17)</f>
        <v/>
      </c>
      <c r="J5" s="30" t="str">
        <f>IF('Shipping sheet'!I17="","",VLOOKUP('Shipping sheet'!I17,Shipper!$A$37:$B$63,2))</f>
        <v/>
      </c>
      <c r="K5" s="30" t="str">
        <f>IF('Shipping sheet'!C17="","",'Shipping sheet'!F17)</f>
        <v/>
      </c>
    </row>
    <row r="6" spans="1:11">
      <c r="A6" s="33" t="str">
        <f>IF('Shipping sheet'!$C18="","",IF(VLOOKUP('Shipping sheet'!$I18,Shipper!$A$2:$M$28,('Shipping sheet'!$C18+1))="dpd",HLOOKUP('Shipping sheet'!$C18,Shipper!$A$31:$M$35,5),""))</f>
        <v/>
      </c>
      <c r="B6" s="30" t="str">
        <f>CONCATENATE('PostNL export'!H8," ",'PostNL export'!I8)</f>
        <v xml:space="preserve"> </v>
      </c>
      <c r="C6" s="30" t="str">
        <f>IF('Shipping sheet'!G18="","",'Shipping sheet'!G18)</f>
        <v/>
      </c>
      <c r="D6" s="30" t="str">
        <f>IF('Shipping sheet'!C18="","",'Shipping sheet'!H18)</f>
        <v/>
      </c>
      <c r="E6" s="30" t="str">
        <f>IF('Shipping sheet'!K18="","",'Shipping sheet'!K18)</f>
        <v/>
      </c>
      <c r="F6" s="30" t="str">
        <f>IF('Shipping sheet'!L18="","",'Shipping sheet'!L18)</f>
        <v/>
      </c>
      <c r="G6" s="30" t="str">
        <f>IF('Shipping sheet'!M18="","",'Shipping sheet'!M18)</f>
        <v/>
      </c>
      <c r="H6" s="30" t="str">
        <f>IF('Shipping sheet'!N18="","",'Shipping sheet'!N18)</f>
        <v/>
      </c>
      <c r="I6" s="30" t="str">
        <f>IF('Shipping sheet'!J18="","",'Shipping sheet'!J18)</f>
        <v/>
      </c>
      <c r="J6" s="30" t="str">
        <f>IF('Shipping sheet'!I18="","",VLOOKUP('Shipping sheet'!I18,Shipper!$A$37:$B$63,2))</f>
        <v/>
      </c>
      <c r="K6" s="30" t="str">
        <f>IF('Shipping sheet'!C18="","",'Shipping sheet'!F18)</f>
        <v/>
      </c>
    </row>
    <row r="7" spans="1:11">
      <c r="A7" s="33" t="str">
        <f>IF('Shipping sheet'!$C19="","",IF(VLOOKUP('Shipping sheet'!$I19,Shipper!$A$2:$M$28,('Shipping sheet'!$C19+1))="dpd",HLOOKUP('Shipping sheet'!$C19,Shipper!$A$31:$M$35,5),""))</f>
        <v/>
      </c>
      <c r="B7" s="30" t="str">
        <f>CONCATENATE('PostNL export'!H9," ",'PostNL export'!I9)</f>
        <v xml:space="preserve"> </v>
      </c>
      <c r="C7" s="30" t="str">
        <f>IF('Shipping sheet'!G19="","",'Shipping sheet'!G19)</f>
        <v/>
      </c>
      <c r="D7" s="30" t="str">
        <f>IF('Shipping sheet'!C19="","",'Shipping sheet'!H19)</f>
        <v/>
      </c>
      <c r="E7" s="30" t="str">
        <f>IF('Shipping sheet'!K19="","",'Shipping sheet'!K19)</f>
        <v/>
      </c>
      <c r="F7" s="30" t="str">
        <f>IF('Shipping sheet'!L19="","",'Shipping sheet'!L19)</f>
        <v/>
      </c>
      <c r="G7" s="30" t="str">
        <f>IF('Shipping sheet'!M19="","",'Shipping sheet'!M19)</f>
        <v/>
      </c>
      <c r="H7" s="30" t="str">
        <f>IF('Shipping sheet'!N19="","",'Shipping sheet'!N19)</f>
        <v/>
      </c>
      <c r="I7" s="30" t="str">
        <f>IF('Shipping sheet'!J19="","",'Shipping sheet'!J19)</f>
        <v/>
      </c>
      <c r="J7" s="30" t="str">
        <f>IF('Shipping sheet'!I19="","",VLOOKUP('Shipping sheet'!I19,Shipper!$A$37:$B$63,2))</f>
        <v/>
      </c>
      <c r="K7" s="30" t="str">
        <f>IF('Shipping sheet'!C19="","",'Shipping sheet'!F19)</f>
        <v/>
      </c>
    </row>
    <row r="8" spans="1:11">
      <c r="A8" s="33" t="str">
        <f>IF('Shipping sheet'!$C20="","",IF(VLOOKUP('Shipping sheet'!$I20,Shipper!$A$2:$M$28,('Shipping sheet'!$C20+1))="dpd",HLOOKUP('Shipping sheet'!$C20,Shipper!$A$31:$M$35,5),""))</f>
        <v/>
      </c>
      <c r="B8" s="30" t="str">
        <f>CONCATENATE('PostNL export'!H10," ",'PostNL export'!I10)</f>
        <v xml:space="preserve"> </v>
      </c>
      <c r="C8" s="30" t="str">
        <f>IF('Shipping sheet'!G20="","",'Shipping sheet'!G20)</f>
        <v/>
      </c>
      <c r="D8" s="30" t="str">
        <f>IF('Shipping sheet'!C20="","",'Shipping sheet'!H20)</f>
        <v/>
      </c>
      <c r="E8" s="30" t="str">
        <f>IF('Shipping sheet'!K20="","",'Shipping sheet'!K20)</f>
        <v/>
      </c>
      <c r="F8" s="30" t="str">
        <f>IF('Shipping sheet'!L20="","",'Shipping sheet'!L20)</f>
        <v/>
      </c>
      <c r="G8" s="30" t="str">
        <f>IF('Shipping sheet'!M20="","",'Shipping sheet'!M20)</f>
        <v/>
      </c>
      <c r="H8" s="30" t="str">
        <f>IF('Shipping sheet'!N20="","",'Shipping sheet'!N20)</f>
        <v/>
      </c>
      <c r="I8" s="30" t="str">
        <f>IF('Shipping sheet'!J20="","",'Shipping sheet'!J20)</f>
        <v/>
      </c>
      <c r="J8" s="30" t="str">
        <f>IF('Shipping sheet'!I20="","",VLOOKUP('Shipping sheet'!I20,Shipper!$A$37:$B$63,2))</f>
        <v/>
      </c>
      <c r="K8" s="30" t="str">
        <f>IF('Shipping sheet'!C20="","",'Shipping sheet'!F20)</f>
        <v/>
      </c>
    </row>
    <row r="9" spans="1:11">
      <c r="A9" s="33" t="str">
        <f>IF('Shipping sheet'!$C21="","",IF(VLOOKUP('Shipping sheet'!$I21,Shipper!$A$2:$M$28,('Shipping sheet'!$C21+1))="dpd",HLOOKUP('Shipping sheet'!$C21,Shipper!$A$31:$M$35,5),""))</f>
        <v/>
      </c>
      <c r="B9" s="30" t="str">
        <f>CONCATENATE('PostNL export'!H11," ",'PostNL export'!I11)</f>
        <v xml:space="preserve"> </v>
      </c>
      <c r="C9" s="30" t="str">
        <f>IF('Shipping sheet'!G21="","",'Shipping sheet'!G21)</f>
        <v/>
      </c>
      <c r="D9" s="30" t="str">
        <f>IF('Shipping sheet'!C21="","",'Shipping sheet'!H21)</f>
        <v/>
      </c>
      <c r="E9" s="30" t="str">
        <f>IF('Shipping sheet'!K21="","",'Shipping sheet'!K21)</f>
        <v/>
      </c>
      <c r="F9" s="30" t="str">
        <f>IF('Shipping sheet'!L21="","",'Shipping sheet'!L21)</f>
        <v/>
      </c>
      <c r="G9" s="30" t="str">
        <f>IF('Shipping sheet'!M21="","",'Shipping sheet'!M21)</f>
        <v/>
      </c>
      <c r="H9" s="30" t="str">
        <f>IF('Shipping sheet'!N21="","",'Shipping sheet'!N21)</f>
        <v/>
      </c>
      <c r="I9" s="30" t="str">
        <f>IF('Shipping sheet'!J21="","",'Shipping sheet'!J21)</f>
        <v/>
      </c>
      <c r="J9" s="30" t="str">
        <f>IF('Shipping sheet'!I21="","",VLOOKUP('Shipping sheet'!I21,Shipper!$A$37:$B$63,2))</f>
        <v/>
      </c>
      <c r="K9" s="30" t="str">
        <f>IF('Shipping sheet'!C21="","",'Shipping sheet'!F21)</f>
        <v/>
      </c>
    </row>
    <row r="10" spans="1:11">
      <c r="A10" s="33" t="str">
        <f>IF('Shipping sheet'!$C22="","",IF(VLOOKUP('Shipping sheet'!$I22,Shipper!$A$2:$M$28,('Shipping sheet'!$C22+1))="dpd",HLOOKUP('Shipping sheet'!$C22,Shipper!$A$31:$M$35,5),""))</f>
        <v/>
      </c>
      <c r="B10" s="30" t="str">
        <f>CONCATENATE('PostNL export'!H12," ",'PostNL export'!I12)</f>
        <v xml:space="preserve"> </v>
      </c>
      <c r="C10" s="30" t="str">
        <f>IF('Shipping sheet'!G22="","",'Shipping sheet'!G22)</f>
        <v/>
      </c>
      <c r="D10" s="30" t="str">
        <f>IF('Shipping sheet'!C22="","",'Shipping sheet'!H22)</f>
        <v/>
      </c>
      <c r="E10" s="30" t="str">
        <f>IF('Shipping sheet'!K22="","",'Shipping sheet'!K22)</f>
        <v/>
      </c>
      <c r="F10" s="30" t="str">
        <f>IF('Shipping sheet'!L22="","",'Shipping sheet'!L22)</f>
        <v/>
      </c>
      <c r="G10" s="30" t="str">
        <f>IF('Shipping sheet'!M22="","",'Shipping sheet'!M22)</f>
        <v/>
      </c>
      <c r="H10" s="30" t="str">
        <f>IF('Shipping sheet'!N22="","",'Shipping sheet'!N22)</f>
        <v/>
      </c>
      <c r="I10" s="30" t="str">
        <f>IF('Shipping sheet'!J22="","",'Shipping sheet'!J22)</f>
        <v/>
      </c>
      <c r="J10" s="30" t="str">
        <f>IF('Shipping sheet'!I22="","",VLOOKUP('Shipping sheet'!I22,Shipper!$A$37:$B$63,2))</f>
        <v/>
      </c>
      <c r="K10" s="30" t="str">
        <f>IF('Shipping sheet'!C22="","",'Shipping sheet'!F22)</f>
        <v/>
      </c>
    </row>
    <row r="11" spans="1:11">
      <c r="A11" s="33" t="str">
        <f>IF('Shipping sheet'!$C23="","",IF(VLOOKUP('Shipping sheet'!$I23,Shipper!$A$2:$M$28,('Shipping sheet'!$C23+1))="dpd",HLOOKUP('Shipping sheet'!$C23,Shipper!$A$31:$M$35,5),""))</f>
        <v/>
      </c>
      <c r="B11" s="30" t="str">
        <f>CONCATENATE('PostNL export'!H13," ",'PostNL export'!I13)</f>
        <v xml:space="preserve"> </v>
      </c>
      <c r="C11" s="30" t="str">
        <f>IF('Shipping sheet'!G23="","",'Shipping sheet'!G23)</f>
        <v/>
      </c>
      <c r="D11" s="30" t="str">
        <f>IF('Shipping sheet'!C23="","",'Shipping sheet'!H23)</f>
        <v/>
      </c>
      <c r="E11" s="30" t="str">
        <f>IF('Shipping sheet'!K23="","",'Shipping sheet'!K23)</f>
        <v/>
      </c>
      <c r="F11" s="30" t="str">
        <f>IF('Shipping sheet'!L23="","",'Shipping sheet'!L23)</f>
        <v/>
      </c>
      <c r="G11" s="30" t="str">
        <f>IF('Shipping sheet'!M23="","",'Shipping sheet'!M23)</f>
        <v/>
      </c>
      <c r="H11" s="30" t="str">
        <f>IF('Shipping sheet'!N23="","",'Shipping sheet'!N23)</f>
        <v/>
      </c>
      <c r="I11" s="30" t="str">
        <f>IF('Shipping sheet'!J23="","",'Shipping sheet'!J23)</f>
        <v/>
      </c>
      <c r="J11" s="30" t="str">
        <f>IF('Shipping sheet'!I23="","",VLOOKUP('Shipping sheet'!I23,Shipper!$A$37:$B$63,2))</f>
        <v/>
      </c>
      <c r="K11" s="30" t="str">
        <f>IF('Shipping sheet'!C23="","",'Shipping sheet'!F23)</f>
        <v/>
      </c>
    </row>
    <row r="12" spans="1:11">
      <c r="A12" s="33" t="str">
        <f>IF('Shipping sheet'!$C24="","",IF(VLOOKUP('Shipping sheet'!$I24,Shipper!$A$2:$M$28,('Shipping sheet'!$C24+1))="dpd",HLOOKUP('Shipping sheet'!$C24,Shipper!$A$31:$M$35,5),""))</f>
        <v/>
      </c>
      <c r="B12" s="30" t="str">
        <f>CONCATENATE('PostNL export'!H14," ",'PostNL export'!I14)</f>
        <v xml:space="preserve"> </v>
      </c>
      <c r="C12" s="30" t="str">
        <f>IF('Shipping sheet'!G24="","",'Shipping sheet'!G24)</f>
        <v/>
      </c>
      <c r="D12" s="30" t="str">
        <f>IF('Shipping sheet'!C24="","",'Shipping sheet'!H24)</f>
        <v/>
      </c>
      <c r="E12" s="30" t="str">
        <f>IF('Shipping sheet'!K24="","",'Shipping sheet'!K24)</f>
        <v/>
      </c>
      <c r="F12" s="30" t="str">
        <f>IF('Shipping sheet'!L24="","",'Shipping sheet'!L24)</f>
        <v/>
      </c>
      <c r="G12" s="30" t="str">
        <f>IF('Shipping sheet'!M24="","",'Shipping sheet'!M24)</f>
        <v/>
      </c>
      <c r="H12" s="30" t="str">
        <f>IF('Shipping sheet'!N24="","",'Shipping sheet'!N24)</f>
        <v/>
      </c>
      <c r="I12" s="30" t="str">
        <f>IF('Shipping sheet'!J24="","",'Shipping sheet'!J24)</f>
        <v/>
      </c>
      <c r="J12" s="30" t="str">
        <f>IF('Shipping sheet'!I24="","",VLOOKUP('Shipping sheet'!I24,Shipper!$A$37:$B$63,2))</f>
        <v/>
      </c>
      <c r="K12" s="30" t="str">
        <f>IF('Shipping sheet'!C24="","",'Shipping sheet'!F24)</f>
        <v/>
      </c>
    </row>
    <row r="13" spans="1:11">
      <c r="A13" s="33" t="str">
        <f>IF('Shipping sheet'!$C25="","",IF(VLOOKUP('Shipping sheet'!$I25,Shipper!$A$2:$M$28,('Shipping sheet'!$C25+1))="dpd",HLOOKUP('Shipping sheet'!$C25,Shipper!$A$31:$M$35,5),""))</f>
        <v/>
      </c>
      <c r="B13" s="30" t="str">
        <f>CONCATENATE('PostNL export'!H15," ",'PostNL export'!I15)</f>
        <v xml:space="preserve"> </v>
      </c>
      <c r="C13" s="30" t="str">
        <f>IF('Shipping sheet'!G25="","",'Shipping sheet'!G25)</f>
        <v/>
      </c>
      <c r="D13" s="30" t="str">
        <f>IF('Shipping sheet'!C25="","",'Shipping sheet'!H25)</f>
        <v/>
      </c>
      <c r="E13" s="30" t="str">
        <f>IF('Shipping sheet'!K25="","",'Shipping sheet'!K25)</f>
        <v/>
      </c>
      <c r="F13" s="30" t="str">
        <f>IF('Shipping sheet'!L25="","",'Shipping sheet'!L25)</f>
        <v/>
      </c>
      <c r="G13" s="30" t="str">
        <f>IF('Shipping sheet'!M25="","",'Shipping sheet'!M25)</f>
        <v/>
      </c>
      <c r="H13" s="30" t="str">
        <f>IF('Shipping sheet'!N25="","",'Shipping sheet'!N25)</f>
        <v/>
      </c>
      <c r="I13" s="30" t="str">
        <f>IF('Shipping sheet'!J25="","",'Shipping sheet'!J25)</f>
        <v/>
      </c>
      <c r="J13" s="30" t="str">
        <f>IF('Shipping sheet'!I25="","",VLOOKUP('Shipping sheet'!I25,Shipper!$A$37:$B$63,2))</f>
        <v/>
      </c>
      <c r="K13" s="30" t="str">
        <f>IF('Shipping sheet'!C25="","",'Shipping sheet'!F25)</f>
        <v/>
      </c>
    </row>
    <row r="14" spans="1:11">
      <c r="A14" s="33" t="str">
        <f>IF('Shipping sheet'!$C26="","",IF(VLOOKUP('Shipping sheet'!$I26,Shipper!$A$2:$M$28,('Shipping sheet'!$C26+1))="dpd",HLOOKUP('Shipping sheet'!$C26,Shipper!$A$31:$M$35,5),""))</f>
        <v/>
      </c>
      <c r="B14" s="30" t="str">
        <f>CONCATENATE('PostNL export'!H16," ",'PostNL export'!I16)</f>
        <v xml:space="preserve"> </v>
      </c>
      <c r="C14" s="30" t="str">
        <f>IF('Shipping sheet'!G26="","",'Shipping sheet'!G26)</f>
        <v/>
      </c>
      <c r="D14" s="30" t="str">
        <f>IF('Shipping sheet'!C26="","",'Shipping sheet'!H26)</f>
        <v/>
      </c>
      <c r="E14" s="30" t="str">
        <f>IF('Shipping sheet'!K26="","",'Shipping sheet'!K26)</f>
        <v/>
      </c>
      <c r="F14" s="30" t="str">
        <f>IF('Shipping sheet'!L26="","",'Shipping sheet'!L26)</f>
        <v/>
      </c>
      <c r="G14" s="30" t="str">
        <f>IF('Shipping sheet'!M26="","",'Shipping sheet'!M26)</f>
        <v/>
      </c>
      <c r="H14" s="30" t="str">
        <f>IF('Shipping sheet'!N26="","",'Shipping sheet'!N26)</f>
        <v/>
      </c>
      <c r="I14" s="30" t="str">
        <f>IF('Shipping sheet'!J26="","",'Shipping sheet'!J26)</f>
        <v/>
      </c>
      <c r="J14" s="30" t="str">
        <f>IF('Shipping sheet'!I26="","",VLOOKUP('Shipping sheet'!I26,Shipper!$A$37:$B$63,2))</f>
        <v/>
      </c>
      <c r="K14" s="30" t="str">
        <f>IF('Shipping sheet'!C26="","",'Shipping sheet'!F26)</f>
        <v/>
      </c>
    </row>
    <row r="15" spans="1:11">
      <c r="A15" s="33" t="str">
        <f>IF('Shipping sheet'!$C27="","",IF(VLOOKUP('Shipping sheet'!$I27,Shipper!$A$2:$M$28,('Shipping sheet'!$C27+1))="dpd",HLOOKUP('Shipping sheet'!$C27,Shipper!$A$31:$M$35,5),""))</f>
        <v/>
      </c>
      <c r="B15" s="30" t="str">
        <f>CONCATENATE('PostNL export'!H17," ",'PostNL export'!I17)</f>
        <v xml:space="preserve"> </v>
      </c>
      <c r="C15" s="30" t="str">
        <f>IF('Shipping sheet'!G27="","",'Shipping sheet'!G27)</f>
        <v/>
      </c>
      <c r="D15" s="30" t="str">
        <f>IF('Shipping sheet'!C27="","",'Shipping sheet'!H27)</f>
        <v/>
      </c>
      <c r="E15" s="30" t="str">
        <f>IF('Shipping sheet'!K27="","",'Shipping sheet'!K27)</f>
        <v/>
      </c>
      <c r="F15" s="30" t="str">
        <f>IF('Shipping sheet'!L27="","",'Shipping sheet'!L27)</f>
        <v/>
      </c>
      <c r="G15" s="30" t="str">
        <f>IF('Shipping sheet'!M27="","",'Shipping sheet'!M27)</f>
        <v/>
      </c>
      <c r="H15" s="30" t="str">
        <f>IF('Shipping sheet'!N27="","",'Shipping sheet'!N27)</f>
        <v/>
      </c>
      <c r="I15" s="30" t="str">
        <f>IF('Shipping sheet'!J27="","",'Shipping sheet'!J27)</f>
        <v/>
      </c>
      <c r="J15" s="30" t="str">
        <f>IF('Shipping sheet'!I27="","",VLOOKUP('Shipping sheet'!I27,Shipper!$A$37:$B$63,2))</f>
        <v/>
      </c>
      <c r="K15" s="30" t="str">
        <f>IF('Shipping sheet'!C27="","",'Shipping sheet'!F27)</f>
        <v/>
      </c>
    </row>
    <row r="16" spans="1:11">
      <c r="A16" s="33" t="str">
        <f>IF('Shipping sheet'!$C28="","",IF(VLOOKUP('Shipping sheet'!$I28,Shipper!$A$2:$M$28,('Shipping sheet'!$C28+1))="dpd",HLOOKUP('Shipping sheet'!$C28,Shipper!$A$31:$M$35,5),""))</f>
        <v/>
      </c>
      <c r="B16" s="30" t="str">
        <f>CONCATENATE('PostNL export'!H18," ",'PostNL export'!I18)</f>
        <v xml:space="preserve"> </v>
      </c>
      <c r="C16" s="30" t="str">
        <f>IF('Shipping sheet'!G28="","",'Shipping sheet'!G28)</f>
        <v/>
      </c>
      <c r="D16" s="30" t="str">
        <f>IF('Shipping sheet'!C28="","",'Shipping sheet'!H28)</f>
        <v/>
      </c>
      <c r="E16" s="30" t="str">
        <f>IF('Shipping sheet'!K28="","",'Shipping sheet'!K28)</f>
        <v/>
      </c>
      <c r="F16" s="30" t="str">
        <f>IF('Shipping sheet'!L28="","",'Shipping sheet'!L28)</f>
        <v/>
      </c>
      <c r="G16" s="30" t="str">
        <f>IF('Shipping sheet'!M28="","",'Shipping sheet'!M28)</f>
        <v/>
      </c>
      <c r="H16" s="30" t="str">
        <f>IF('Shipping sheet'!N28="","",'Shipping sheet'!N28)</f>
        <v/>
      </c>
      <c r="I16" s="30" t="str">
        <f>IF('Shipping sheet'!J28="","",'Shipping sheet'!J28)</f>
        <v/>
      </c>
      <c r="J16" s="30" t="str">
        <f>IF('Shipping sheet'!I28="","",VLOOKUP('Shipping sheet'!I28,Shipper!$A$37:$B$63,2))</f>
        <v/>
      </c>
      <c r="K16" s="30" t="str">
        <f>IF('Shipping sheet'!C28="","",'Shipping sheet'!F28)</f>
        <v/>
      </c>
    </row>
    <row r="17" spans="1:11">
      <c r="A17" s="33" t="str">
        <f>IF('Shipping sheet'!$C29="","",IF(VLOOKUP('Shipping sheet'!$I29,Shipper!$A$2:$M$28,('Shipping sheet'!$C29+1))="dpd",HLOOKUP('Shipping sheet'!$C29,Shipper!$A$31:$M$35,5),""))</f>
        <v/>
      </c>
      <c r="B17" s="30" t="str">
        <f>CONCATENATE('PostNL export'!H19," ",'PostNL export'!I19)</f>
        <v xml:space="preserve"> </v>
      </c>
      <c r="C17" s="30" t="str">
        <f>IF('Shipping sheet'!G29="","",'Shipping sheet'!G29)</f>
        <v/>
      </c>
      <c r="D17" s="30" t="str">
        <f>IF('Shipping sheet'!C29="","",'Shipping sheet'!H29)</f>
        <v/>
      </c>
      <c r="E17" s="30" t="str">
        <f>IF('Shipping sheet'!K29="","",'Shipping sheet'!K29)</f>
        <v/>
      </c>
      <c r="F17" s="30" t="str">
        <f>IF('Shipping sheet'!L29="","",'Shipping sheet'!L29)</f>
        <v/>
      </c>
      <c r="G17" s="30" t="str">
        <f>IF('Shipping sheet'!M29="","",'Shipping sheet'!M29)</f>
        <v/>
      </c>
      <c r="H17" s="30" t="str">
        <f>IF('Shipping sheet'!N29="","",'Shipping sheet'!N29)</f>
        <v/>
      </c>
      <c r="I17" s="30" t="str">
        <f>IF('Shipping sheet'!J29="","",'Shipping sheet'!J29)</f>
        <v/>
      </c>
      <c r="J17" s="30" t="str">
        <f>IF('Shipping sheet'!I29="","",VLOOKUP('Shipping sheet'!I29,Shipper!$A$37:$B$63,2))</f>
        <v/>
      </c>
      <c r="K17" s="30" t="str">
        <f>IF('Shipping sheet'!C29="","",'Shipping sheet'!F29)</f>
        <v/>
      </c>
    </row>
    <row r="18" spans="1:11">
      <c r="A18" s="33" t="str">
        <f>IF('Shipping sheet'!$C30="","",IF(VLOOKUP('Shipping sheet'!$I30,Shipper!$A$2:$M$28,('Shipping sheet'!$C30+1))="dpd",HLOOKUP('Shipping sheet'!$C30,Shipper!$A$31:$M$35,5),""))</f>
        <v/>
      </c>
      <c r="B18" s="30" t="str">
        <f>CONCATENATE('PostNL export'!H20," ",'PostNL export'!I20)</f>
        <v xml:space="preserve"> </v>
      </c>
      <c r="C18" s="30" t="str">
        <f>IF('Shipping sheet'!G30="","",'Shipping sheet'!G30)</f>
        <v/>
      </c>
      <c r="D18" s="30" t="str">
        <f>IF('Shipping sheet'!C30="","",'Shipping sheet'!H30)</f>
        <v/>
      </c>
      <c r="E18" s="30" t="str">
        <f>IF('Shipping sheet'!K30="","",'Shipping sheet'!K30)</f>
        <v/>
      </c>
      <c r="F18" s="30" t="str">
        <f>IF('Shipping sheet'!L30="","",'Shipping sheet'!L30)</f>
        <v/>
      </c>
      <c r="G18" s="30" t="str">
        <f>IF('Shipping sheet'!M30="","",'Shipping sheet'!M30)</f>
        <v/>
      </c>
      <c r="H18" s="30" t="str">
        <f>IF('Shipping sheet'!N30="","",'Shipping sheet'!N30)</f>
        <v/>
      </c>
      <c r="I18" s="30" t="str">
        <f>IF('Shipping sheet'!J30="","",'Shipping sheet'!J30)</f>
        <v/>
      </c>
      <c r="J18" s="30" t="str">
        <f>IF('Shipping sheet'!I30="","",VLOOKUP('Shipping sheet'!I30,Shipper!$A$37:$B$63,2))</f>
        <v/>
      </c>
      <c r="K18" s="30" t="str">
        <f>IF('Shipping sheet'!C30="","",'Shipping sheet'!F30)</f>
        <v/>
      </c>
    </row>
    <row r="19" spans="1:11">
      <c r="A19" s="33" t="str">
        <f>IF('Shipping sheet'!$C31="","",IF(VLOOKUP('Shipping sheet'!$I31,Shipper!$A$2:$M$28,('Shipping sheet'!$C31+1))="dpd",HLOOKUP('Shipping sheet'!$C31,Shipper!$A$31:$M$35,5),""))</f>
        <v/>
      </c>
      <c r="B19" s="30" t="str">
        <f>CONCATENATE('PostNL export'!H21," ",'PostNL export'!I21)</f>
        <v xml:space="preserve"> </v>
      </c>
      <c r="C19" s="30" t="str">
        <f>IF('Shipping sheet'!G31="","",'Shipping sheet'!G31)</f>
        <v/>
      </c>
      <c r="D19" s="30" t="str">
        <f>IF('Shipping sheet'!C31="","",'Shipping sheet'!H31)</f>
        <v/>
      </c>
      <c r="E19" s="30" t="str">
        <f>IF('Shipping sheet'!K31="","",'Shipping sheet'!K31)</f>
        <v/>
      </c>
      <c r="F19" s="30" t="str">
        <f>IF('Shipping sheet'!L31="","",'Shipping sheet'!L31)</f>
        <v/>
      </c>
      <c r="G19" s="30" t="str">
        <f>IF('Shipping sheet'!M31="","",'Shipping sheet'!M31)</f>
        <v/>
      </c>
      <c r="H19" s="30" t="str">
        <f>IF('Shipping sheet'!N31="","",'Shipping sheet'!N31)</f>
        <v/>
      </c>
      <c r="I19" s="30" t="str">
        <f>IF('Shipping sheet'!J31="","",'Shipping sheet'!J31)</f>
        <v/>
      </c>
      <c r="J19" s="30" t="str">
        <f>IF('Shipping sheet'!I31="","",VLOOKUP('Shipping sheet'!I31,Shipper!$A$37:$B$63,2))</f>
        <v/>
      </c>
      <c r="K19" s="30" t="str">
        <f>IF('Shipping sheet'!C31="","",'Shipping sheet'!F31)</f>
        <v/>
      </c>
    </row>
    <row r="20" spans="1:11">
      <c r="A20" s="33" t="str">
        <f>IF('Shipping sheet'!$C32="","",IF(VLOOKUP('Shipping sheet'!$I32,Shipper!$A$2:$M$28,('Shipping sheet'!$C32+1))="dpd",HLOOKUP('Shipping sheet'!$C32,Shipper!$A$31:$M$35,5),""))</f>
        <v/>
      </c>
      <c r="B20" s="30" t="str">
        <f>CONCATENATE('PostNL export'!H22," ",'PostNL export'!I22)</f>
        <v xml:space="preserve"> </v>
      </c>
      <c r="C20" s="30" t="str">
        <f>IF('Shipping sheet'!G32="","",'Shipping sheet'!G32)</f>
        <v/>
      </c>
      <c r="D20" s="30" t="str">
        <f>IF('Shipping sheet'!C32="","",'Shipping sheet'!H32)</f>
        <v/>
      </c>
      <c r="E20" s="30" t="str">
        <f>IF('Shipping sheet'!K32="","",'Shipping sheet'!K32)</f>
        <v/>
      </c>
      <c r="F20" s="30" t="str">
        <f>IF('Shipping sheet'!L32="","",'Shipping sheet'!L32)</f>
        <v/>
      </c>
      <c r="G20" s="30" t="str">
        <f>IF('Shipping sheet'!M32="","",'Shipping sheet'!M32)</f>
        <v/>
      </c>
      <c r="H20" s="30" t="str">
        <f>IF('Shipping sheet'!N32="","",'Shipping sheet'!N32)</f>
        <v/>
      </c>
      <c r="I20" s="30" t="str">
        <f>IF('Shipping sheet'!J32="","",'Shipping sheet'!J32)</f>
        <v/>
      </c>
      <c r="J20" s="30" t="str">
        <f>IF('Shipping sheet'!I32="","",VLOOKUP('Shipping sheet'!I32,Shipper!$A$37:$B$63,2))</f>
        <v/>
      </c>
      <c r="K20" s="30" t="str">
        <f>IF('Shipping sheet'!C32="","",'Shipping sheet'!F32)</f>
        <v/>
      </c>
    </row>
    <row r="21" spans="1:11">
      <c r="A21" s="33" t="str">
        <f>IF('Shipping sheet'!$C33="","",IF(VLOOKUP('Shipping sheet'!$I33,Shipper!$A$2:$M$28,('Shipping sheet'!$C33+1))="dpd",HLOOKUP('Shipping sheet'!$C33,Shipper!$A$31:$M$35,5),""))</f>
        <v/>
      </c>
      <c r="B21" s="30" t="str">
        <f>CONCATENATE('PostNL export'!H23," ",'PostNL export'!I23)</f>
        <v xml:space="preserve"> </v>
      </c>
      <c r="C21" s="30" t="str">
        <f>IF('Shipping sheet'!G33="","",'Shipping sheet'!G33)</f>
        <v/>
      </c>
      <c r="D21" s="30" t="str">
        <f>IF('Shipping sheet'!C33="","",'Shipping sheet'!H33)</f>
        <v/>
      </c>
      <c r="E21" s="30" t="str">
        <f>IF('Shipping sheet'!K33="","",'Shipping sheet'!K33)</f>
        <v/>
      </c>
      <c r="F21" s="30" t="str">
        <f>IF('Shipping sheet'!L33="","",'Shipping sheet'!L33)</f>
        <v/>
      </c>
      <c r="G21" s="30" t="str">
        <f>IF('Shipping sheet'!M33="","",'Shipping sheet'!M33)</f>
        <v/>
      </c>
      <c r="H21" s="30" t="str">
        <f>IF('Shipping sheet'!N33="","",'Shipping sheet'!N33)</f>
        <v/>
      </c>
      <c r="I21" s="30" t="str">
        <f>IF('Shipping sheet'!J33="","",'Shipping sheet'!J33)</f>
        <v/>
      </c>
      <c r="J21" s="30" t="str">
        <f>IF('Shipping sheet'!I33="","",VLOOKUP('Shipping sheet'!I33,Shipper!$A$37:$B$63,2))</f>
        <v/>
      </c>
      <c r="K21" s="30" t="str">
        <f>IF('Shipping sheet'!C33="","",'Shipping sheet'!F33)</f>
        <v/>
      </c>
    </row>
    <row r="22" spans="1:11">
      <c r="A22" s="33" t="str">
        <f>IF('Shipping sheet'!$C34="","",IF(VLOOKUP('Shipping sheet'!$I34,Shipper!$A$2:$M$28,('Shipping sheet'!$C34+1))="dpd",HLOOKUP('Shipping sheet'!$C34,Shipper!$A$31:$M$35,5),""))</f>
        <v/>
      </c>
      <c r="B22" s="30" t="str">
        <f>CONCATENATE('PostNL export'!H24," ",'PostNL export'!I24)</f>
        <v xml:space="preserve"> </v>
      </c>
      <c r="C22" s="30" t="str">
        <f>IF('Shipping sheet'!G34="","",'Shipping sheet'!G34)</f>
        <v/>
      </c>
      <c r="D22" s="30" t="str">
        <f>IF('Shipping sheet'!C34="","",'Shipping sheet'!H34)</f>
        <v/>
      </c>
      <c r="E22" s="30" t="str">
        <f>IF('Shipping sheet'!K34="","",'Shipping sheet'!K34)</f>
        <v/>
      </c>
      <c r="F22" s="30" t="str">
        <f>IF('Shipping sheet'!L34="","",'Shipping sheet'!L34)</f>
        <v/>
      </c>
      <c r="G22" s="30" t="str">
        <f>IF('Shipping sheet'!M34="","",'Shipping sheet'!M34)</f>
        <v/>
      </c>
      <c r="H22" s="30" t="str">
        <f>IF('Shipping sheet'!N34="","",'Shipping sheet'!N34)</f>
        <v/>
      </c>
      <c r="I22" s="30" t="str">
        <f>IF('Shipping sheet'!J34="","",'Shipping sheet'!J34)</f>
        <v/>
      </c>
      <c r="J22" s="30" t="str">
        <f>IF('Shipping sheet'!I34="","",VLOOKUP('Shipping sheet'!I34,Shipper!$A$37:$B$63,2))</f>
        <v/>
      </c>
      <c r="K22" s="30" t="str">
        <f>IF('Shipping sheet'!C34="","",'Shipping sheet'!F34)</f>
        <v/>
      </c>
    </row>
    <row r="23" spans="1:11">
      <c r="A23" s="33" t="str">
        <f>IF('Shipping sheet'!$C35="","",IF(VLOOKUP('Shipping sheet'!$I35,Shipper!$A$2:$M$28,('Shipping sheet'!$C35+1))="dpd",HLOOKUP('Shipping sheet'!$C35,Shipper!$A$31:$M$35,5),""))</f>
        <v/>
      </c>
      <c r="B23" s="30" t="str">
        <f>CONCATENATE('PostNL export'!H25," ",'PostNL export'!I25)</f>
        <v xml:space="preserve"> </v>
      </c>
      <c r="C23" s="30" t="str">
        <f>IF('Shipping sheet'!G35="","",'Shipping sheet'!G35)</f>
        <v/>
      </c>
      <c r="D23" s="30" t="str">
        <f>IF('Shipping sheet'!C35="","",'Shipping sheet'!H35)</f>
        <v/>
      </c>
      <c r="E23" s="30" t="str">
        <f>IF('Shipping sheet'!K35="","",'Shipping sheet'!K35)</f>
        <v/>
      </c>
      <c r="F23" s="30" t="str">
        <f>IF('Shipping sheet'!L35="","",'Shipping sheet'!L35)</f>
        <v/>
      </c>
      <c r="G23" s="30" t="str">
        <f>IF('Shipping sheet'!M35="","",'Shipping sheet'!M35)</f>
        <v/>
      </c>
      <c r="H23" s="30" t="str">
        <f>IF('Shipping sheet'!N35="","",'Shipping sheet'!N35)</f>
        <v/>
      </c>
      <c r="I23" s="30" t="str">
        <f>IF('Shipping sheet'!J35="","",'Shipping sheet'!J35)</f>
        <v/>
      </c>
      <c r="J23" s="30" t="str">
        <f>IF('Shipping sheet'!I35="","",VLOOKUP('Shipping sheet'!I35,Shipper!$A$37:$B$63,2))</f>
        <v/>
      </c>
      <c r="K23" s="30" t="str">
        <f>IF('Shipping sheet'!C35="","",'Shipping sheet'!F35)</f>
        <v/>
      </c>
    </row>
    <row r="24" spans="1:11">
      <c r="A24" s="33" t="str">
        <f>IF('Shipping sheet'!$C36="","",IF(VLOOKUP('Shipping sheet'!$I36,Shipper!$A$2:$M$28,('Shipping sheet'!$C36+1))="dpd",HLOOKUP('Shipping sheet'!$C36,Shipper!$A$31:$M$35,5),""))</f>
        <v/>
      </c>
      <c r="B24" s="30" t="str">
        <f>CONCATENATE('PostNL export'!H26," ",'PostNL export'!I26)</f>
        <v xml:space="preserve"> </v>
      </c>
      <c r="C24" s="30" t="str">
        <f>IF('Shipping sheet'!G36="","",'Shipping sheet'!G36)</f>
        <v/>
      </c>
      <c r="D24" s="30" t="str">
        <f>IF('Shipping sheet'!C36="","",'Shipping sheet'!H36)</f>
        <v/>
      </c>
      <c r="E24" s="30" t="str">
        <f>IF('Shipping sheet'!K36="","",'Shipping sheet'!K36)</f>
        <v/>
      </c>
      <c r="F24" s="30" t="str">
        <f>IF('Shipping sheet'!L36="","",'Shipping sheet'!L36)</f>
        <v/>
      </c>
      <c r="G24" s="30" t="str">
        <f>IF('Shipping sheet'!M36="","",'Shipping sheet'!M36)</f>
        <v/>
      </c>
      <c r="H24" s="30" t="str">
        <f>IF('Shipping sheet'!N36="","",'Shipping sheet'!N36)</f>
        <v/>
      </c>
      <c r="I24" s="30" t="str">
        <f>IF('Shipping sheet'!J36="","",'Shipping sheet'!J36)</f>
        <v/>
      </c>
      <c r="J24" s="30" t="str">
        <f>IF('Shipping sheet'!I36="","",VLOOKUP('Shipping sheet'!I36,Shipper!$A$37:$B$63,2))</f>
        <v/>
      </c>
      <c r="K24" s="30" t="str">
        <f>IF('Shipping sheet'!C36="","",'Shipping sheet'!F36)</f>
        <v/>
      </c>
    </row>
    <row r="25" spans="1:11">
      <c r="A25" s="33" t="str">
        <f>IF('Shipping sheet'!$C37="","",IF(VLOOKUP('Shipping sheet'!$I37,Shipper!$A$2:$M$28,('Shipping sheet'!$C37+1))="dpd",HLOOKUP('Shipping sheet'!$C37,Shipper!$A$31:$M$35,5),""))</f>
        <v/>
      </c>
      <c r="B25" s="30" t="str">
        <f>CONCATENATE('PostNL export'!H27," ",'PostNL export'!I27)</f>
        <v xml:space="preserve"> </v>
      </c>
      <c r="C25" s="30" t="str">
        <f>IF('Shipping sheet'!G37="","",'Shipping sheet'!G37)</f>
        <v/>
      </c>
      <c r="D25" s="30" t="str">
        <f>IF('Shipping sheet'!C37="","",'Shipping sheet'!H37)</f>
        <v/>
      </c>
      <c r="E25" s="30" t="str">
        <f>IF('Shipping sheet'!K37="","",'Shipping sheet'!K37)</f>
        <v/>
      </c>
      <c r="F25" s="30" t="str">
        <f>IF('Shipping sheet'!L37="","",'Shipping sheet'!L37)</f>
        <v/>
      </c>
      <c r="G25" s="30" t="str">
        <f>IF('Shipping sheet'!M37="","",'Shipping sheet'!M37)</f>
        <v/>
      </c>
      <c r="H25" s="30" t="str">
        <f>IF('Shipping sheet'!N37="","",'Shipping sheet'!N37)</f>
        <v/>
      </c>
      <c r="I25" s="30" t="str">
        <f>IF('Shipping sheet'!J37="","",'Shipping sheet'!J37)</f>
        <v/>
      </c>
      <c r="J25" s="30" t="str">
        <f>IF('Shipping sheet'!I37="","",VLOOKUP('Shipping sheet'!I37,Shipper!$A$37:$B$63,2))</f>
        <v/>
      </c>
      <c r="K25" s="30" t="str">
        <f>IF('Shipping sheet'!C37="","",'Shipping sheet'!F37)</f>
        <v/>
      </c>
    </row>
    <row r="26" spans="1:11">
      <c r="A26" s="33" t="str">
        <f>IF('Shipping sheet'!$C38="","",IF(VLOOKUP('Shipping sheet'!$I38,Shipper!$A$2:$M$28,('Shipping sheet'!$C38+1))="dpd",HLOOKUP('Shipping sheet'!$C38,Shipper!$A$31:$M$35,5),""))</f>
        <v/>
      </c>
      <c r="B26" s="30" t="str">
        <f>CONCATENATE('PostNL export'!H28," ",'PostNL export'!I28)</f>
        <v xml:space="preserve"> </v>
      </c>
      <c r="C26" s="30" t="str">
        <f>IF('Shipping sheet'!G38="","",'Shipping sheet'!G38)</f>
        <v/>
      </c>
      <c r="D26" s="30" t="str">
        <f>IF('Shipping sheet'!C38="","",'Shipping sheet'!H38)</f>
        <v/>
      </c>
      <c r="E26" s="30" t="str">
        <f>IF('Shipping sheet'!K38="","",'Shipping sheet'!K38)</f>
        <v/>
      </c>
      <c r="F26" s="30" t="str">
        <f>IF('Shipping sheet'!L38="","",'Shipping sheet'!L38)</f>
        <v/>
      </c>
      <c r="G26" s="30" t="str">
        <f>IF('Shipping sheet'!M38="","",'Shipping sheet'!M38)</f>
        <v/>
      </c>
      <c r="H26" s="30" t="str">
        <f>IF('Shipping sheet'!N38="","",'Shipping sheet'!N38)</f>
        <v/>
      </c>
      <c r="I26" s="30" t="str">
        <f>IF('Shipping sheet'!J38="","",'Shipping sheet'!J38)</f>
        <v/>
      </c>
      <c r="J26" s="30" t="str">
        <f>IF('Shipping sheet'!I38="","",VLOOKUP('Shipping sheet'!I38,Shipper!$A$37:$B$63,2))</f>
        <v/>
      </c>
      <c r="K26" s="30" t="str">
        <f>IF('Shipping sheet'!C38="","",'Shipping sheet'!F38)</f>
        <v/>
      </c>
    </row>
    <row r="27" spans="1:11">
      <c r="A27" s="33" t="str">
        <f>IF('Shipping sheet'!$C39="","",IF(VLOOKUP('Shipping sheet'!$I39,Shipper!$A$2:$M$28,('Shipping sheet'!$C39+1))="dpd",HLOOKUP('Shipping sheet'!$C39,Shipper!$A$31:$M$35,5),""))</f>
        <v/>
      </c>
      <c r="B27" s="30" t="str">
        <f>CONCATENATE('PostNL export'!H29," ",'PostNL export'!I29)</f>
        <v xml:space="preserve"> </v>
      </c>
      <c r="C27" s="30" t="str">
        <f>IF('Shipping sheet'!G39="","",'Shipping sheet'!G39)</f>
        <v/>
      </c>
      <c r="D27" s="30" t="str">
        <f>IF('Shipping sheet'!C39="","",'Shipping sheet'!H39)</f>
        <v/>
      </c>
      <c r="E27" s="30" t="str">
        <f>IF('Shipping sheet'!K39="","",'Shipping sheet'!K39)</f>
        <v/>
      </c>
      <c r="F27" s="30" t="str">
        <f>IF('Shipping sheet'!L39="","",'Shipping sheet'!L39)</f>
        <v/>
      </c>
      <c r="G27" s="30" t="str">
        <f>IF('Shipping sheet'!M39="","",'Shipping sheet'!M39)</f>
        <v/>
      </c>
      <c r="H27" s="30" t="str">
        <f>IF('Shipping sheet'!N39="","",'Shipping sheet'!N39)</f>
        <v/>
      </c>
      <c r="I27" s="30" t="str">
        <f>IF('Shipping sheet'!J39="","",'Shipping sheet'!J39)</f>
        <v/>
      </c>
      <c r="J27" s="30" t="str">
        <f>IF('Shipping sheet'!I39="","",VLOOKUP('Shipping sheet'!I39,Shipper!$A$37:$B$63,2))</f>
        <v/>
      </c>
      <c r="K27" s="30" t="str">
        <f>IF('Shipping sheet'!C39="","",'Shipping sheet'!F39)</f>
        <v/>
      </c>
    </row>
    <row r="28" spans="1:11">
      <c r="A28" s="33" t="str">
        <f>IF('Shipping sheet'!$C40="","",IF(VLOOKUP('Shipping sheet'!$I40,Shipper!$A$2:$M$28,('Shipping sheet'!$C40+1))="dpd",HLOOKUP('Shipping sheet'!$C40,Shipper!$A$31:$M$35,5),""))</f>
        <v/>
      </c>
      <c r="B28" s="30" t="str">
        <f>CONCATENATE('PostNL export'!H30," ",'PostNL export'!I30)</f>
        <v xml:space="preserve"> </v>
      </c>
      <c r="C28" s="30" t="str">
        <f>IF('Shipping sheet'!G40="","",'Shipping sheet'!G40)</f>
        <v/>
      </c>
      <c r="D28" s="30" t="str">
        <f>IF('Shipping sheet'!C40="","",'Shipping sheet'!H40)</f>
        <v/>
      </c>
      <c r="E28" s="30" t="str">
        <f>IF('Shipping sheet'!K40="","",'Shipping sheet'!K40)</f>
        <v/>
      </c>
      <c r="F28" s="30" t="str">
        <f>IF('Shipping sheet'!L40="","",'Shipping sheet'!L40)</f>
        <v/>
      </c>
      <c r="G28" s="30" t="str">
        <f>IF('Shipping sheet'!M40="","",'Shipping sheet'!M40)</f>
        <v/>
      </c>
      <c r="H28" s="30" t="str">
        <f>IF('Shipping sheet'!N40="","",'Shipping sheet'!N40)</f>
        <v/>
      </c>
      <c r="I28" s="30" t="str">
        <f>IF('Shipping sheet'!J40="","",'Shipping sheet'!J40)</f>
        <v/>
      </c>
      <c r="J28" s="30" t="str">
        <f>IF('Shipping sheet'!I40="","",VLOOKUP('Shipping sheet'!I40,Shipper!$A$37:$B$63,2))</f>
        <v/>
      </c>
      <c r="K28" s="30" t="str">
        <f>IF('Shipping sheet'!C40="","",'Shipping sheet'!F40)</f>
        <v/>
      </c>
    </row>
    <row r="29" spans="1:11">
      <c r="A29" s="33" t="str">
        <f>IF('Shipping sheet'!$C41="","",IF(VLOOKUP('Shipping sheet'!$I41,Shipper!$A$2:$M$28,('Shipping sheet'!$C41+1))="dpd",HLOOKUP('Shipping sheet'!$C41,Shipper!$A$31:$M$35,5),""))</f>
        <v/>
      </c>
      <c r="B29" s="30" t="str">
        <f>CONCATENATE('PostNL export'!H31," ",'PostNL export'!I31)</f>
        <v xml:space="preserve"> </v>
      </c>
      <c r="C29" s="30" t="str">
        <f>IF('Shipping sheet'!G41="","",'Shipping sheet'!G41)</f>
        <v/>
      </c>
      <c r="D29" s="30" t="str">
        <f>IF('Shipping sheet'!C41="","",'Shipping sheet'!H41)</f>
        <v/>
      </c>
      <c r="E29" s="30" t="str">
        <f>IF('Shipping sheet'!K41="","",'Shipping sheet'!K41)</f>
        <v/>
      </c>
      <c r="F29" s="30" t="str">
        <f>IF('Shipping sheet'!L41="","",'Shipping sheet'!L41)</f>
        <v/>
      </c>
      <c r="G29" s="30" t="str">
        <f>IF('Shipping sheet'!M41="","",'Shipping sheet'!M41)</f>
        <v/>
      </c>
      <c r="H29" s="30" t="str">
        <f>IF('Shipping sheet'!N41="","",'Shipping sheet'!N41)</f>
        <v/>
      </c>
      <c r="I29" s="30" t="str">
        <f>IF('Shipping sheet'!J41="","",'Shipping sheet'!J41)</f>
        <v/>
      </c>
      <c r="J29" s="30" t="str">
        <f>IF('Shipping sheet'!I41="","",VLOOKUP('Shipping sheet'!I41,Shipper!$A$37:$B$63,2))</f>
        <v/>
      </c>
      <c r="K29" s="30" t="str">
        <f>IF('Shipping sheet'!C41="","",'Shipping sheet'!F41)</f>
        <v/>
      </c>
    </row>
    <row r="30" spans="1:11">
      <c r="A30" s="33" t="str">
        <f>IF('Shipping sheet'!$C42="","",IF(VLOOKUP('Shipping sheet'!$I42,Shipper!$A$2:$M$28,('Shipping sheet'!$C42+1))="dpd",HLOOKUP('Shipping sheet'!$C42,Shipper!$A$31:$M$35,5),""))</f>
        <v/>
      </c>
      <c r="B30" s="30" t="str">
        <f>CONCATENATE('PostNL export'!H32," ",'PostNL export'!I32)</f>
        <v xml:space="preserve"> </v>
      </c>
      <c r="C30" s="30" t="str">
        <f>IF('Shipping sheet'!G42="","",'Shipping sheet'!G42)</f>
        <v/>
      </c>
      <c r="D30" s="30" t="str">
        <f>IF('Shipping sheet'!C42="","",'Shipping sheet'!H42)</f>
        <v/>
      </c>
      <c r="E30" s="30" t="str">
        <f>IF('Shipping sheet'!K42="","",'Shipping sheet'!K42)</f>
        <v/>
      </c>
      <c r="F30" s="30" t="str">
        <f>IF('Shipping sheet'!L42="","",'Shipping sheet'!L42)</f>
        <v/>
      </c>
      <c r="G30" s="30" t="str">
        <f>IF('Shipping sheet'!M42="","",'Shipping sheet'!M42)</f>
        <v/>
      </c>
      <c r="H30" s="30" t="str">
        <f>IF('Shipping sheet'!N42="","",'Shipping sheet'!N42)</f>
        <v/>
      </c>
      <c r="I30" s="30" t="str">
        <f>IF('Shipping sheet'!J42="","",'Shipping sheet'!J42)</f>
        <v/>
      </c>
      <c r="J30" s="30" t="str">
        <f>IF('Shipping sheet'!I42="","",VLOOKUP('Shipping sheet'!I42,Shipper!$A$37:$B$63,2))</f>
        <v/>
      </c>
      <c r="K30" s="30" t="str">
        <f>IF('Shipping sheet'!C42="","",'Shipping sheet'!F42)</f>
        <v/>
      </c>
    </row>
    <row r="31" spans="1:11">
      <c r="A31" s="33" t="str">
        <f>IF('Shipping sheet'!$C43="","",IF(VLOOKUP('Shipping sheet'!$I43,Shipper!$A$2:$M$28,('Shipping sheet'!$C43+1))="dpd",HLOOKUP('Shipping sheet'!$C43,Shipper!$A$31:$M$35,5),""))</f>
        <v/>
      </c>
      <c r="B31" s="30" t="str">
        <f>CONCATENATE('PostNL export'!H33," ",'PostNL export'!I33)</f>
        <v xml:space="preserve"> </v>
      </c>
      <c r="C31" s="30" t="str">
        <f>IF('Shipping sheet'!G43="","",'Shipping sheet'!G43)</f>
        <v/>
      </c>
      <c r="D31" s="30" t="str">
        <f>IF('Shipping sheet'!C43="","",'Shipping sheet'!H43)</f>
        <v/>
      </c>
      <c r="E31" s="30" t="str">
        <f>IF('Shipping sheet'!K43="","",'Shipping sheet'!K43)</f>
        <v/>
      </c>
      <c r="F31" s="30" t="str">
        <f>IF('Shipping sheet'!L43="","",'Shipping sheet'!L43)</f>
        <v/>
      </c>
      <c r="G31" s="30" t="str">
        <f>IF('Shipping sheet'!M43="","",'Shipping sheet'!M43)</f>
        <v/>
      </c>
      <c r="H31" s="30" t="str">
        <f>IF('Shipping sheet'!N43="","",'Shipping sheet'!N43)</f>
        <v/>
      </c>
      <c r="I31" s="30" t="str">
        <f>IF('Shipping sheet'!J43="","",'Shipping sheet'!J43)</f>
        <v/>
      </c>
      <c r="J31" s="30" t="str">
        <f>IF('Shipping sheet'!I43="","",VLOOKUP('Shipping sheet'!I43,Shipper!$A$37:$B$63,2))</f>
        <v/>
      </c>
      <c r="K31" s="30" t="str">
        <f>IF('Shipping sheet'!C43="","",'Shipping sheet'!F43)</f>
        <v/>
      </c>
    </row>
  </sheetData>
  <sheetProtection algorithmName="SHA-512" hashValue="MudA4UDVN3lVocnRwarrmko/kTYgd6ntopuXMcFYZ8aY4iCIu0rTV3+8iROzqZRi+4mTk16mgbHfZCPLDCHYOA==" saltValue="7Ty3WDdNXMlncjtBV3Z94Q==" spinCount="100000" sheet="1" objects="1" scenarios="1" selectLockedCells="1" selectUnlockedCells="1"/>
  <autoFilter ref="A1:K1" xr:uid="{5C21903E-BC65-E04A-89A3-3A1ED337D606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08BBB-56CA-234B-B71B-FB77293E82FB}">
  <dimension ref="A1:P31"/>
  <sheetViews>
    <sheetView workbookViewId="0">
      <selection activeCell="D29" sqref="D29"/>
    </sheetView>
  </sheetViews>
  <sheetFormatPr baseColWidth="10" defaultRowHeight="16"/>
  <cols>
    <col min="15" max="15" width="21.6640625" customWidth="1"/>
    <col min="16" max="16" width="39.1640625" style="35" customWidth="1"/>
  </cols>
  <sheetData>
    <row r="1" spans="1:16">
      <c r="A1" s="33" t="s">
        <v>61</v>
      </c>
      <c r="B1" s="30" t="s">
        <v>3</v>
      </c>
      <c r="C1" s="30" t="s">
        <v>67</v>
      </c>
      <c r="D1" s="30" t="s">
        <v>68</v>
      </c>
      <c r="E1" s="30" t="s">
        <v>8</v>
      </c>
      <c r="F1" s="30" t="s">
        <v>69</v>
      </c>
      <c r="G1" s="30" t="s">
        <v>6</v>
      </c>
      <c r="H1" s="30" t="s">
        <v>70</v>
      </c>
      <c r="I1" s="30" t="s">
        <v>71</v>
      </c>
      <c r="J1" s="30" t="s">
        <v>12</v>
      </c>
      <c r="K1" s="30" t="s">
        <v>13</v>
      </c>
      <c r="L1" s="30" t="s">
        <v>14</v>
      </c>
      <c r="M1" s="30" t="s">
        <v>72</v>
      </c>
      <c r="N1" s="30" t="s">
        <v>73</v>
      </c>
      <c r="O1" s="30" t="s">
        <v>15</v>
      </c>
    </row>
    <row r="2" spans="1:16" ht="123" customHeight="1">
      <c r="A2" s="33" t="str">
        <f>IF('Shipping sheet'!$C14="","",IF(VLOOKUP('Shipping sheet'!$I14,Shipper!$A$2:$M$28,('Shipping sheet'!$C14+1))="Bpost",HLOOKUP('Shipping sheet'!$C14,Shipper!$A$31:$M$35,5),""))</f>
        <v/>
      </c>
      <c r="B2" s="30" t="str">
        <f>IF('Shipping sheet'!I14="","",VLOOKUP('Shipping sheet'!I14,Shipper!$A$37:$B$63,2))</f>
        <v/>
      </c>
      <c r="C2" s="30" t="str">
        <f>IF('Shipping sheet'!D14="","",'Shipping sheet'!D14)</f>
        <v/>
      </c>
      <c r="D2" s="30" t="str">
        <f>IF('Shipping sheet'!E14="","",'Shipping sheet'!E14)</f>
        <v/>
      </c>
      <c r="E2" s="30" t="str">
        <f>IF('Shipping sheet'!N14="","",'Shipping sheet'!N14)</f>
        <v/>
      </c>
      <c r="F2" s="30" t="str">
        <f>IF('Shipping sheet'!K14="","",'Shipping sheet'!K14)</f>
        <v/>
      </c>
      <c r="G2" s="30" t="str">
        <f>IF('Shipping sheet'!L14="","",'Shipping sheet'!L14)</f>
        <v/>
      </c>
      <c r="H2" s="30" t="str">
        <f>IF('Shipping sheet'!M14="","",'Shipping sheet'!M14)</f>
        <v/>
      </c>
      <c r="I2" s="30" t="str">
        <f>IF('Shipping sheet'!J14="","",'Shipping sheet'!J14)</f>
        <v/>
      </c>
      <c r="J2" s="30" t="str">
        <f>IF('Shipping sheet'!R14="","",'Shipping sheet'!R14)</f>
        <v/>
      </c>
      <c r="K2" s="30" t="str">
        <f>IF('Shipping sheet'!S14="","",'Shipping sheet'!S14)</f>
        <v/>
      </c>
      <c r="L2" s="30" t="str">
        <f>IF('Shipping sheet'!T14="","",'Shipping sheet'!T14)</f>
        <v/>
      </c>
      <c r="M2" s="30" t="str">
        <f>IF('Shipping sheet'!Q14="","",'Shipping sheet'!Q14)</f>
        <v/>
      </c>
      <c r="N2" s="30" t="str">
        <f>IF('Shipping sheet'!P14="","",'Shipping sheet'!P14)</f>
        <v/>
      </c>
      <c r="O2" s="30" t="str">
        <f>IF('Shipping sheet'!G14="","",'Shipping sheet'!G14)</f>
        <v/>
      </c>
      <c r="P2" s="36" t="str">
        <f>CONCATENATE(IF('Shipping sheet'!F14="","",CONCATENATE('Shipping sheet'!F14,CHAR(10),"Attn: ")),CONCATENATE('Shipping sheet'!D14," ",'Shipping sheet'!E14,CHAR(10)),CONCATENATE('Shipping sheet'!K14," ",'Shipping sheet'!L14," ",'Shipping sheet'!M14,CHAR(10)),IF('Shipping sheet'!O14="","",CONCATENATE('Shipping sheet'!O14,CHAR(10))), IF('Shipping sheet'!R14="",IF('Shipping sheet'!S14="",IF('Shipping sheet'!T14="","",CONCATENATE('Shipping sheet'!T14,CHAR(10))),CONCATENATE('Shipping sheet'!S14,"; ",'Shipping sheet'!T14,CHAR(10))),CONCATENATE('Shipping sheet'!R14,"; ",'Shipping sheet'!S14,"; ",'Shipping sheet'!T14,CHAR(10))),CONCATENATE('Shipping sheet'!N14," ",'Shipping sheet'!J14,CHAR(10)),IF('Shipping sheet'!P14="",IF('Shipping sheet'!Q14="","",CONCATENATE('Shipping sheet'!Q14,CHAR(10))),CONCATENATE('Shipping sheet'!P14,"; ",'Shipping sheet'!Q14,CHAR(10))),'Shipping sheet'!I14)</f>
        <v xml:space="preserve"> 
</v>
      </c>
    </row>
    <row r="3" spans="1:16" ht="84" customHeight="1">
      <c r="A3" s="33" t="str">
        <f>IF('Shipping sheet'!$C15="","",IF(VLOOKUP('Shipping sheet'!$I15,Shipper!$A$2:$M$28,('Shipping sheet'!$C15+1))="Bpost",HLOOKUP('Shipping sheet'!$C15,Shipper!$A$31:$M$35,5),""))</f>
        <v/>
      </c>
      <c r="B3" s="30" t="str">
        <f>IF('Shipping sheet'!I15="","",VLOOKUP('Shipping sheet'!I15,Shipper!$A$37:$B$63,2))</f>
        <v/>
      </c>
      <c r="C3" s="30" t="str">
        <f>IF('Shipping sheet'!D15="","",'Shipping sheet'!D15)</f>
        <v/>
      </c>
      <c r="D3" s="30" t="str">
        <f>IF('Shipping sheet'!E15="","",'Shipping sheet'!E15)</f>
        <v/>
      </c>
      <c r="E3" s="30" t="str">
        <f>IF('Shipping sheet'!N15="","",'Shipping sheet'!N15)</f>
        <v/>
      </c>
      <c r="F3" s="30" t="str">
        <f>IF('Shipping sheet'!K15="","",'Shipping sheet'!K15)</f>
        <v/>
      </c>
      <c r="G3" s="30" t="str">
        <f>IF('Shipping sheet'!L15="","",'Shipping sheet'!L15)</f>
        <v/>
      </c>
      <c r="H3" s="30" t="str">
        <f>IF('Shipping sheet'!M15="","",'Shipping sheet'!M15)</f>
        <v/>
      </c>
      <c r="I3" s="30" t="str">
        <f>IF('Shipping sheet'!J15="","",'Shipping sheet'!J15)</f>
        <v/>
      </c>
      <c r="J3" s="30" t="str">
        <f>IF('Shipping sheet'!R15="","",'Shipping sheet'!R15)</f>
        <v/>
      </c>
      <c r="K3" s="30" t="str">
        <f>IF('Shipping sheet'!S15="","",'Shipping sheet'!S15)</f>
        <v/>
      </c>
      <c r="L3" s="30" t="str">
        <f>IF('Shipping sheet'!T15="","",'Shipping sheet'!T15)</f>
        <v/>
      </c>
      <c r="M3" s="30" t="str">
        <f>IF('Shipping sheet'!Q15="","",'Shipping sheet'!Q15)</f>
        <v/>
      </c>
      <c r="N3" s="30" t="str">
        <f>IF('Shipping sheet'!P15="","",'Shipping sheet'!P15)</f>
        <v/>
      </c>
      <c r="O3" s="30" t="str">
        <f>IF('Shipping sheet'!G15="","",'Shipping sheet'!G15)</f>
        <v/>
      </c>
      <c r="P3" s="36" t="str">
        <f>CONCATENATE(IF('Shipping sheet'!F15="","",CONCATENATE('Shipping sheet'!F15,CHAR(10),"Attn: ")),CONCATENATE('Shipping sheet'!D15," ",'Shipping sheet'!E15,CHAR(10)),CONCATENATE('Shipping sheet'!K15," ",'Shipping sheet'!L15," ",'Shipping sheet'!M15,CHAR(10)),IF('Shipping sheet'!O15="","",CONCATENATE('Shipping sheet'!O15,CHAR(10))), IF('Shipping sheet'!R15="",IF('Shipping sheet'!S15="",IF('Shipping sheet'!T15="","",CONCATENATE('Shipping sheet'!T15,CHAR(10))),CONCATENATE('Shipping sheet'!S15,"; ",'Shipping sheet'!T15,CHAR(10))),CONCATENATE('Shipping sheet'!R15,"; ",'Shipping sheet'!S15,"; ",'Shipping sheet'!T15,CHAR(10))),CONCATENATE('Shipping sheet'!N15," ",'Shipping sheet'!J15,CHAR(10)),IF('Shipping sheet'!P15="",IF('Shipping sheet'!Q15="","",CONCATENATE('Shipping sheet'!Q15,CHAR(10))),CONCATENATE('Shipping sheet'!P15,"; ",'Shipping sheet'!Q15,CHAR(10))),'Shipping sheet'!I15)</f>
        <v xml:space="preserve"> 
</v>
      </c>
    </row>
    <row r="4" spans="1:16" ht="51">
      <c r="A4" s="33" t="str">
        <f>IF('Shipping sheet'!$C16="","",IF(VLOOKUP('Shipping sheet'!$I16,Shipper!$A$2:$M$28,('Shipping sheet'!$C16+1))="Bpost",HLOOKUP('Shipping sheet'!$C16,Shipper!$A$31:$M$35,5),""))</f>
        <v/>
      </c>
      <c r="B4" s="30" t="str">
        <f>IF('Shipping sheet'!I16="","",VLOOKUP('Shipping sheet'!I16,Shipper!$A$37:$B$63,2))</f>
        <v/>
      </c>
      <c r="C4" s="30" t="str">
        <f>IF('Shipping sheet'!D16="","",'Shipping sheet'!D16)</f>
        <v/>
      </c>
      <c r="D4" s="30" t="str">
        <f>IF('Shipping sheet'!E16="","",'Shipping sheet'!E16)</f>
        <v/>
      </c>
      <c r="E4" s="30" t="str">
        <f>IF('Shipping sheet'!N16="","",'Shipping sheet'!N16)</f>
        <v/>
      </c>
      <c r="F4" s="30" t="str">
        <f>IF('Shipping sheet'!K16="","",'Shipping sheet'!K16)</f>
        <v/>
      </c>
      <c r="G4" s="30" t="str">
        <f>IF('Shipping sheet'!L16="","",'Shipping sheet'!L16)</f>
        <v/>
      </c>
      <c r="H4" s="30" t="str">
        <f>IF('Shipping sheet'!M16="","",'Shipping sheet'!M16)</f>
        <v/>
      </c>
      <c r="I4" s="30" t="str">
        <f>IF('Shipping sheet'!J16="","",'Shipping sheet'!J16)</f>
        <v/>
      </c>
      <c r="J4" s="30" t="str">
        <f>IF('Shipping sheet'!R16="","",'Shipping sheet'!R16)</f>
        <v/>
      </c>
      <c r="K4" s="30" t="str">
        <f>IF('Shipping sheet'!S16="","",'Shipping sheet'!S16)</f>
        <v/>
      </c>
      <c r="L4" s="30" t="str">
        <f>IF('Shipping sheet'!T16="","",'Shipping sheet'!T16)</f>
        <v/>
      </c>
      <c r="M4" s="30" t="str">
        <f>IF('Shipping sheet'!Q16="","",'Shipping sheet'!Q16)</f>
        <v/>
      </c>
      <c r="N4" s="30" t="str">
        <f>IF('Shipping sheet'!P16="","",'Shipping sheet'!P16)</f>
        <v/>
      </c>
      <c r="O4" s="30" t="str">
        <f>IF('Shipping sheet'!G16="","",'Shipping sheet'!G16)</f>
        <v/>
      </c>
      <c r="P4" s="36" t="str">
        <f>CONCATENATE(IF('Shipping sheet'!F16="","",CONCATENATE('Shipping sheet'!F16,CHAR(10),"Attn: ")),CONCATENATE('Shipping sheet'!D16," ",'Shipping sheet'!E16,CHAR(10)),CONCATENATE('Shipping sheet'!K16," ",'Shipping sheet'!L16," ",'Shipping sheet'!M16,CHAR(10)),IF('Shipping sheet'!O16="","",CONCATENATE('Shipping sheet'!O16,CHAR(10))), IF('Shipping sheet'!R16="",IF('Shipping sheet'!S16="",IF('Shipping sheet'!T16="","",CONCATENATE('Shipping sheet'!T16,CHAR(10))),CONCATENATE('Shipping sheet'!S16,"; ",'Shipping sheet'!T16,CHAR(10))),CONCATENATE('Shipping sheet'!R16,"; ",'Shipping sheet'!S16,"; ",'Shipping sheet'!T16,CHAR(10))),CONCATENATE('Shipping sheet'!N16," ",'Shipping sheet'!J16,CHAR(10)),IF('Shipping sheet'!P16="",IF('Shipping sheet'!Q16="","",CONCATENATE('Shipping sheet'!Q16,CHAR(10))),CONCATENATE('Shipping sheet'!P16,"; ",'Shipping sheet'!Q16,CHAR(10))),'Shipping sheet'!I16)</f>
        <v xml:space="preserve"> 
</v>
      </c>
    </row>
    <row r="5" spans="1:16" ht="51">
      <c r="A5" s="33" t="str">
        <f>IF('Shipping sheet'!$C17="","",IF(VLOOKUP('Shipping sheet'!$I17,Shipper!$A$2:$M$28,('Shipping sheet'!$C17+1))="Bpost",HLOOKUP('Shipping sheet'!$C17,Shipper!$A$31:$M$35,5),""))</f>
        <v/>
      </c>
      <c r="B5" s="30" t="str">
        <f>IF('Shipping sheet'!I17="","",VLOOKUP('Shipping sheet'!I17,Shipper!$A$37:$B$63,2))</f>
        <v/>
      </c>
      <c r="C5" s="30" t="str">
        <f>IF('Shipping sheet'!D17="","",'Shipping sheet'!D17)</f>
        <v/>
      </c>
      <c r="D5" s="30" t="str">
        <f>IF('Shipping sheet'!E17="","",'Shipping sheet'!E17)</f>
        <v/>
      </c>
      <c r="E5" s="30" t="str">
        <f>IF('Shipping sheet'!N17="","",'Shipping sheet'!N17)</f>
        <v/>
      </c>
      <c r="F5" s="30" t="str">
        <f>IF('Shipping sheet'!K17="","",'Shipping sheet'!K17)</f>
        <v/>
      </c>
      <c r="G5" s="30" t="str">
        <f>IF('Shipping sheet'!L17="","",'Shipping sheet'!L17)</f>
        <v/>
      </c>
      <c r="H5" s="30" t="str">
        <f>IF('Shipping sheet'!M17="","",'Shipping sheet'!M17)</f>
        <v/>
      </c>
      <c r="I5" s="30" t="str">
        <f>IF('Shipping sheet'!J17="","",'Shipping sheet'!J17)</f>
        <v/>
      </c>
      <c r="J5" s="30" t="str">
        <f>IF('Shipping sheet'!R17="","",'Shipping sheet'!R17)</f>
        <v/>
      </c>
      <c r="K5" s="30" t="str">
        <f>IF('Shipping sheet'!S17="","",'Shipping sheet'!S17)</f>
        <v/>
      </c>
      <c r="L5" s="30" t="str">
        <f>IF('Shipping sheet'!T17="","",'Shipping sheet'!T17)</f>
        <v/>
      </c>
      <c r="M5" s="30" t="str">
        <f>IF('Shipping sheet'!Q17="","",'Shipping sheet'!Q17)</f>
        <v/>
      </c>
      <c r="N5" s="30" t="str">
        <f>IF('Shipping sheet'!P17="","",'Shipping sheet'!P17)</f>
        <v/>
      </c>
      <c r="O5" s="30" t="str">
        <f>IF('Shipping sheet'!G17="","",'Shipping sheet'!G17)</f>
        <v/>
      </c>
      <c r="P5" s="36" t="str">
        <f>CONCATENATE(IF('Shipping sheet'!F17="","",CONCATENATE('Shipping sheet'!F17,CHAR(10),"Attn: ")),CONCATENATE('Shipping sheet'!D17," ",'Shipping sheet'!E17,CHAR(10)),CONCATENATE('Shipping sheet'!K17," ",'Shipping sheet'!L17," ",'Shipping sheet'!M17,CHAR(10)),IF('Shipping sheet'!O17="","",CONCATENATE('Shipping sheet'!O17,CHAR(10))), IF('Shipping sheet'!R17="",IF('Shipping sheet'!S17="",IF('Shipping sheet'!T17="","",CONCATENATE('Shipping sheet'!T17,CHAR(10))),CONCATENATE('Shipping sheet'!S17,"; ",'Shipping sheet'!T17,CHAR(10))),CONCATENATE('Shipping sheet'!R17,"; ",'Shipping sheet'!S17,"; ",'Shipping sheet'!T17,CHAR(10))),CONCATENATE('Shipping sheet'!N17," ",'Shipping sheet'!J17,CHAR(10)),IF('Shipping sheet'!P17="",IF('Shipping sheet'!Q17="","",CONCATENATE('Shipping sheet'!Q17,CHAR(10))),CONCATENATE('Shipping sheet'!P17,"; ",'Shipping sheet'!Q17,CHAR(10))),'Shipping sheet'!I17)</f>
        <v xml:space="preserve"> 
</v>
      </c>
    </row>
    <row r="6" spans="1:16" ht="51">
      <c r="A6" s="33" t="str">
        <f>IF('Shipping sheet'!$C18="","",IF(VLOOKUP('Shipping sheet'!$I18,Shipper!$A$2:$M$28,('Shipping sheet'!$C18+1))="Bpost",HLOOKUP('Shipping sheet'!$C18,Shipper!$A$31:$M$35,5),""))</f>
        <v/>
      </c>
      <c r="B6" s="30" t="str">
        <f>IF('Shipping sheet'!I18="","",VLOOKUP('Shipping sheet'!I18,Shipper!$A$37:$B$63,2))</f>
        <v/>
      </c>
      <c r="C6" s="30" t="str">
        <f>IF('Shipping sheet'!D18="","",'Shipping sheet'!D18)</f>
        <v/>
      </c>
      <c r="D6" s="30" t="str">
        <f>IF('Shipping sheet'!E18="","",'Shipping sheet'!E18)</f>
        <v/>
      </c>
      <c r="E6" s="30" t="str">
        <f>IF('Shipping sheet'!N18="","",'Shipping sheet'!N18)</f>
        <v/>
      </c>
      <c r="F6" s="30" t="str">
        <f>IF('Shipping sheet'!K18="","",'Shipping sheet'!K18)</f>
        <v/>
      </c>
      <c r="G6" s="30" t="str">
        <f>IF('Shipping sheet'!L18="","",'Shipping sheet'!L18)</f>
        <v/>
      </c>
      <c r="H6" s="30" t="str">
        <f>IF('Shipping sheet'!M18="","",'Shipping sheet'!M18)</f>
        <v/>
      </c>
      <c r="I6" s="30" t="str">
        <f>IF('Shipping sheet'!J18="","",'Shipping sheet'!J18)</f>
        <v/>
      </c>
      <c r="J6" s="30" t="str">
        <f>IF('Shipping sheet'!R18="","",'Shipping sheet'!R18)</f>
        <v/>
      </c>
      <c r="K6" s="30" t="str">
        <f>IF('Shipping sheet'!S18="","",'Shipping sheet'!S18)</f>
        <v/>
      </c>
      <c r="L6" s="30" t="str">
        <f>IF('Shipping sheet'!T18="","",'Shipping sheet'!T18)</f>
        <v/>
      </c>
      <c r="M6" s="30" t="str">
        <f>IF('Shipping sheet'!Q18="","",'Shipping sheet'!Q18)</f>
        <v/>
      </c>
      <c r="N6" s="30" t="str">
        <f>IF('Shipping sheet'!P18="","",'Shipping sheet'!P18)</f>
        <v/>
      </c>
      <c r="O6" s="30" t="str">
        <f>IF('Shipping sheet'!G18="","",'Shipping sheet'!G18)</f>
        <v/>
      </c>
      <c r="P6" s="36" t="str">
        <f>CONCATENATE(IF('Shipping sheet'!F18="","",CONCATENATE('Shipping sheet'!F18,CHAR(10),"Attn: ")),CONCATENATE('Shipping sheet'!D18," ",'Shipping sheet'!E18,CHAR(10)),CONCATENATE('Shipping sheet'!K18," ",'Shipping sheet'!L18," ",'Shipping sheet'!M18,CHAR(10)),IF('Shipping sheet'!O18="","",CONCATENATE('Shipping sheet'!O18,CHAR(10))), IF('Shipping sheet'!R18="",IF('Shipping sheet'!S18="",IF('Shipping sheet'!T18="","",CONCATENATE('Shipping sheet'!T18,CHAR(10))),CONCATENATE('Shipping sheet'!S18,"; ",'Shipping sheet'!T18,CHAR(10))),CONCATENATE('Shipping sheet'!R18,"; ",'Shipping sheet'!S18,"; ",'Shipping sheet'!T18,CHAR(10))),CONCATENATE('Shipping sheet'!N18," ",'Shipping sheet'!J18,CHAR(10)),IF('Shipping sheet'!P18="",IF('Shipping sheet'!Q18="","",CONCATENATE('Shipping sheet'!Q18,CHAR(10))),CONCATENATE('Shipping sheet'!P18,"; ",'Shipping sheet'!Q18,CHAR(10))),'Shipping sheet'!I18)</f>
        <v xml:space="preserve"> 
</v>
      </c>
    </row>
    <row r="7" spans="1:16" ht="51">
      <c r="A7" s="33" t="str">
        <f>IF('Shipping sheet'!$C19="","",IF(VLOOKUP('Shipping sheet'!$I19,Shipper!$A$2:$M$28,('Shipping sheet'!$C19+1))="Bpost",HLOOKUP('Shipping sheet'!$C19,Shipper!$A$31:$M$35,5),""))</f>
        <v/>
      </c>
      <c r="B7" s="30" t="str">
        <f>IF('Shipping sheet'!I19="","",VLOOKUP('Shipping sheet'!I19,Shipper!$A$37:$B$63,2))</f>
        <v/>
      </c>
      <c r="C7" s="30" t="str">
        <f>IF('Shipping sheet'!D19="","",'Shipping sheet'!D19)</f>
        <v/>
      </c>
      <c r="D7" s="30" t="str">
        <f>IF('Shipping sheet'!E19="","",'Shipping sheet'!E19)</f>
        <v/>
      </c>
      <c r="E7" s="30" t="str">
        <f>IF('Shipping sheet'!N19="","",'Shipping sheet'!N19)</f>
        <v/>
      </c>
      <c r="F7" s="30" t="str">
        <f>IF('Shipping sheet'!K19="","",'Shipping sheet'!K19)</f>
        <v/>
      </c>
      <c r="G7" s="30" t="str">
        <f>IF('Shipping sheet'!L19="","",'Shipping sheet'!L19)</f>
        <v/>
      </c>
      <c r="H7" s="30" t="str">
        <f>IF('Shipping sheet'!M19="","",'Shipping sheet'!M19)</f>
        <v/>
      </c>
      <c r="I7" s="30" t="str">
        <f>IF('Shipping sheet'!J19="","",'Shipping sheet'!J19)</f>
        <v/>
      </c>
      <c r="J7" s="30" t="str">
        <f>IF('Shipping sheet'!R19="","",'Shipping sheet'!R19)</f>
        <v/>
      </c>
      <c r="K7" s="30" t="str">
        <f>IF('Shipping sheet'!S19="","",'Shipping sheet'!S19)</f>
        <v/>
      </c>
      <c r="L7" s="30" t="str">
        <f>IF('Shipping sheet'!T19="","",'Shipping sheet'!T19)</f>
        <v/>
      </c>
      <c r="M7" s="30" t="str">
        <f>IF('Shipping sheet'!Q19="","",'Shipping sheet'!Q19)</f>
        <v/>
      </c>
      <c r="N7" s="30" t="str">
        <f>IF('Shipping sheet'!P19="","",'Shipping sheet'!P19)</f>
        <v/>
      </c>
      <c r="O7" s="30" t="str">
        <f>IF('Shipping sheet'!G19="","",'Shipping sheet'!G19)</f>
        <v/>
      </c>
      <c r="P7" s="36" t="str">
        <f>CONCATENATE(IF('Shipping sheet'!F19="","",CONCATENATE('Shipping sheet'!F19,CHAR(10),"Attn: ")),CONCATENATE('Shipping sheet'!D19," ",'Shipping sheet'!E19,CHAR(10)),CONCATENATE('Shipping sheet'!K19," ",'Shipping sheet'!L19," ",'Shipping sheet'!M19,CHAR(10)),IF('Shipping sheet'!O19="","",CONCATENATE('Shipping sheet'!O19,CHAR(10))), IF('Shipping sheet'!R19="",IF('Shipping sheet'!S19="",IF('Shipping sheet'!T19="","",CONCATENATE('Shipping sheet'!T19,CHAR(10))),CONCATENATE('Shipping sheet'!S19,"; ",'Shipping sheet'!T19,CHAR(10))),CONCATENATE('Shipping sheet'!R19,"; ",'Shipping sheet'!S19,"; ",'Shipping sheet'!T19,CHAR(10))),CONCATENATE('Shipping sheet'!N19," ",'Shipping sheet'!J19,CHAR(10)),IF('Shipping sheet'!P19="",IF('Shipping sheet'!Q19="","",CONCATENATE('Shipping sheet'!Q19,CHAR(10))),CONCATENATE('Shipping sheet'!P19,"; ",'Shipping sheet'!Q19,CHAR(10))),'Shipping sheet'!I19)</f>
        <v xml:space="preserve"> 
</v>
      </c>
    </row>
    <row r="8" spans="1:16" ht="51">
      <c r="A8" s="33" t="str">
        <f>IF('Shipping sheet'!$C20="","",IF(VLOOKUP('Shipping sheet'!$I20,Shipper!$A$2:$M$28,('Shipping sheet'!$C20+1))="Bpost",HLOOKUP('Shipping sheet'!$C20,Shipper!$A$31:$M$35,5),""))</f>
        <v/>
      </c>
      <c r="B8" s="30" t="str">
        <f>IF('Shipping sheet'!I20="","",VLOOKUP('Shipping sheet'!I20,Shipper!$A$37:$B$63,2))</f>
        <v/>
      </c>
      <c r="C8" s="30" t="str">
        <f>IF('Shipping sheet'!D20="","",'Shipping sheet'!D20)</f>
        <v/>
      </c>
      <c r="D8" s="30" t="str">
        <f>IF('Shipping sheet'!E20="","",'Shipping sheet'!E20)</f>
        <v/>
      </c>
      <c r="E8" s="30" t="str">
        <f>IF('Shipping sheet'!N20="","",'Shipping sheet'!N20)</f>
        <v/>
      </c>
      <c r="F8" s="30" t="str">
        <f>IF('Shipping sheet'!K20="","",'Shipping sheet'!K20)</f>
        <v/>
      </c>
      <c r="G8" s="30" t="str">
        <f>IF('Shipping sheet'!L20="","",'Shipping sheet'!L20)</f>
        <v/>
      </c>
      <c r="H8" s="30" t="str">
        <f>IF('Shipping sheet'!M20="","",'Shipping sheet'!M20)</f>
        <v/>
      </c>
      <c r="I8" s="30" t="str">
        <f>IF('Shipping sheet'!J20="","",'Shipping sheet'!J20)</f>
        <v/>
      </c>
      <c r="J8" s="30" t="str">
        <f>IF('Shipping sheet'!R20="","",'Shipping sheet'!R20)</f>
        <v/>
      </c>
      <c r="K8" s="30" t="str">
        <f>IF('Shipping sheet'!S20="","",'Shipping sheet'!S20)</f>
        <v/>
      </c>
      <c r="L8" s="30" t="str">
        <f>IF('Shipping sheet'!T20="","",'Shipping sheet'!T20)</f>
        <v/>
      </c>
      <c r="M8" s="30" t="str">
        <f>IF('Shipping sheet'!Q20="","",'Shipping sheet'!Q20)</f>
        <v/>
      </c>
      <c r="N8" s="30" t="str">
        <f>IF('Shipping sheet'!P20="","",'Shipping sheet'!P20)</f>
        <v/>
      </c>
      <c r="O8" s="30" t="str">
        <f>IF('Shipping sheet'!G20="","",'Shipping sheet'!G20)</f>
        <v/>
      </c>
      <c r="P8" s="36" t="str">
        <f>CONCATENATE(IF('Shipping sheet'!F20="","",CONCATENATE('Shipping sheet'!F20,CHAR(10),"Attn: ")),CONCATENATE('Shipping sheet'!D20," ",'Shipping sheet'!E20,CHAR(10)),CONCATENATE('Shipping sheet'!K20," ",'Shipping sheet'!L20," ",'Shipping sheet'!M20,CHAR(10)),IF('Shipping sheet'!O20="","",CONCATENATE('Shipping sheet'!O20,CHAR(10))), IF('Shipping sheet'!R20="",IF('Shipping sheet'!S20="",IF('Shipping sheet'!T20="","",CONCATENATE('Shipping sheet'!T20,CHAR(10))),CONCATENATE('Shipping sheet'!S20,"; ",'Shipping sheet'!T20,CHAR(10))),CONCATENATE('Shipping sheet'!R20,"; ",'Shipping sheet'!S20,"; ",'Shipping sheet'!T20,CHAR(10))),CONCATENATE('Shipping sheet'!N20," ",'Shipping sheet'!J20,CHAR(10)),IF('Shipping sheet'!P20="",IF('Shipping sheet'!Q20="","",CONCATENATE('Shipping sheet'!Q20,CHAR(10))),CONCATENATE('Shipping sheet'!P20,"; ",'Shipping sheet'!Q20,CHAR(10))),'Shipping sheet'!I20)</f>
        <v xml:space="preserve"> 
</v>
      </c>
    </row>
    <row r="9" spans="1:16" ht="51">
      <c r="A9" s="33" t="str">
        <f>IF('Shipping sheet'!$C21="","",IF(VLOOKUP('Shipping sheet'!$I21,Shipper!$A$2:$M$28,('Shipping sheet'!$C21+1))="Bpost",HLOOKUP('Shipping sheet'!$C21,Shipper!$A$31:$M$35,5),""))</f>
        <v/>
      </c>
      <c r="B9" s="30" t="str">
        <f>IF('Shipping sheet'!I21="","",VLOOKUP('Shipping sheet'!I21,Shipper!$A$37:$B$63,2))</f>
        <v/>
      </c>
      <c r="C9" s="30" t="str">
        <f>IF('Shipping sheet'!D21="","",'Shipping sheet'!D21)</f>
        <v/>
      </c>
      <c r="D9" s="30" t="str">
        <f>IF('Shipping sheet'!E21="","",'Shipping sheet'!E21)</f>
        <v/>
      </c>
      <c r="E9" s="30" t="str">
        <f>IF('Shipping sheet'!N21="","",'Shipping sheet'!N21)</f>
        <v/>
      </c>
      <c r="F9" s="30" t="str">
        <f>IF('Shipping sheet'!K21="","",'Shipping sheet'!K21)</f>
        <v/>
      </c>
      <c r="G9" s="30" t="str">
        <f>IF('Shipping sheet'!L21="","",'Shipping sheet'!L21)</f>
        <v/>
      </c>
      <c r="H9" s="30" t="str">
        <f>IF('Shipping sheet'!M21="","",'Shipping sheet'!M21)</f>
        <v/>
      </c>
      <c r="I9" s="30" t="str">
        <f>IF('Shipping sheet'!J21="","",'Shipping sheet'!J21)</f>
        <v/>
      </c>
      <c r="J9" s="30" t="str">
        <f>IF('Shipping sheet'!R21="","",'Shipping sheet'!R21)</f>
        <v/>
      </c>
      <c r="K9" s="30" t="str">
        <f>IF('Shipping sheet'!S21="","",'Shipping sheet'!S21)</f>
        <v/>
      </c>
      <c r="L9" s="30" t="str">
        <f>IF('Shipping sheet'!T21="","",'Shipping sheet'!T21)</f>
        <v/>
      </c>
      <c r="M9" s="30" t="str">
        <f>IF('Shipping sheet'!Q21="","",'Shipping sheet'!Q21)</f>
        <v/>
      </c>
      <c r="N9" s="30" t="str">
        <f>IF('Shipping sheet'!P21="","",'Shipping sheet'!P21)</f>
        <v/>
      </c>
      <c r="O9" s="30" t="str">
        <f>IF('Shipping sheet'!G21="","",'Shipping sheet'!G21)</f>
        <v/>
      </c>
      <c r="P9" s="36" t="str">
        <f>CONCATENATE(IF('Shipping sheet'!F21="","",CONCATENATE('Shipping sheet'!F21,CHAR(10),"Attn: ")),CONCATENATE('Shipping sheet'!D21," ",'Shipping sheet'!E21,CHAR(10)),CONCATENATE('Shipping sheet'!K21," ",'Shipping sheet'!L21," ",'Shipping sheet'!M21,CHAR(10)),IF('Shipping sheet'!O21="","",CONCATENATE('Shipping sheet'!O21,CHAR(10))), IF('Shipping sheet'!R21="",IF('Shipping sheet'!S21="",IF('Shipping sheet'!T21="","",CONCATENATE('Shipping sheet'!T21,CHAR(10))),CONCATENATE('Shipping sheet'!S21,"; ",'Shipping sheet'!T21,CHAR(10))),CONCATENATE('Shipping sheet'!R21,"; ",'Shipping sheet'!S21,"; ",'Shipping sheet'!T21,CHAR(10))),CONCATENATE('Shipping sheet'!N21," ",'Shipping sheet'!J21,CHAR(10)),IF('Shipping sheet'!P21="",IF('Shipping sheet'!Q21="","",CONCATENATE('Shipping sheet'!Q21,CHAR(10))),CONCATENATE('Shipping sheet'!P21,"; ",'Shipping sheet'!Q21,CHAR(10))),'Shipping sheet'!I21)</f>
        <v xml:space="preserve"> 
</v>
      </c>
    </row>
    <row r="10" spans="1:16" ht="51">
      <c r="A10" s="33" t="str">
        <f>IF('Shipping sheet'!$C22="","",IF(VLOOKUP('Shipping sheet'!$I22,Shipper!$A$2:$M$28,('Shipping sheet'!$C22+1))="Bpost",HLOOKUP('Shipping sheet'!$C22,Shipper!$A$31:$M$35,5),""))</f>
        <v/>
      </c>
      <c r="B10" s="30" t="str">
        <f>IF('Shipping sheet'!I22="","",VLOOKUP('Shipping sheet'!I22,Shipper!$A$37:$B$63,2))</f>
        <v/>
      </c>
      <c r="C10" s="30" t="str">
        <f>IF('Shipping sheet'!D22="","",'Shipping sheet'!D22)</f>
        <v/>
      </c>
      <c r="D10" s="30" t="str">
        <f>IF('Shipping sheet'!E22="","",'Shipping sheet'!E22)</f>
        <v/>
      </c>
      <c r="E10" s="30" t="str">
        <f>IF('Shipping sheet'!N22="","",'Shipping sheet'!N22)</f>
        <v/>
      </c>
      <c r="F10" s="30" t="str">
        <f>IF('Shipping sheet'!K22="","",'Shipping sheet'!K22)</f>
        <v/>
      </c>
      <c r="G10" s="30" t="str">
        <f>IF('Shipping sheet'!L22="","",'Shipping sheet'!L22)</f>
        <v/>
      </c>
      <c r="H10" s="30" t="str">
        <f>IF('Shipping sheet'!M22="","",'Shipping sheet'!M22)</f>
        <v/>
      </c>
      <c r="I10" s="30" t="str">
        <f>IF('Shipping sheet'!J22="","",'Shipping sheet'!J22)</f>
        <v/>
      </c>
      <c r="J10" s="30" t="str">
        <f>IF('Shipping sheet'!R22="","",'Shipping sheet'!R22)</f>
        <v/>
      </c>
      <c r="K10" s="30" t="str">
        <f>IF('Shipping sheet'!S22="","",'Shipping sheet'!S22)</f>
        <v/>
      </c>
      <c r="L10" s="30" t="str">
        <f>IF('Shipping sheet'!T22="","",'Shipping sheet'!T22)</f>
        <v/>
      </c>
      <c r="M10" s="30" t="str">
        <f>IF('Shipping sheet'!Q22="","",'Shipping sheet'!Q22)</f>
        <v/>
      </c>
      <c r="N10" s="30" t="str">
        <f>IF('Shipping sheet'!P22="","",'Shipping sheet'!P22)</f>
        <v/>
      </c>
      <c r="O10" s="30" t="str">
        <f>IF('Shipping sheet'!G22="","",'Shipping sheet'!G22)</f>
        <v/>
      </c>
      <c r="P10" s="36" t="str">
        <f>CONCATENATE(IF('Shipping sheet'!F22="","",CONCATENATE('Shipping sheet'!F22,CHAR(10),"Attn: ")),CONCATENATE('Shipping sheet'!D22," ",'Shipping sheet'!E22,CHAR(10)),CONCATENATE('Shipping sheet'!K22," ",'Shipping sheet'!L22," ",'Shipping sheet'!M22,CHAR(10)),IF('Shipping sheet'!O22="","",CONCATENATE('Shipping sheet'!O22,CHAR(10))), IF('Shipping sheet'!R22="",IF('Shipping sheet'!S22="",IF('Shipping sheet'!T22="","",CONCATENATE('Shipping sheet'!T22,CHAR(10))),CONCATENATE('Shipping sheet'!S22,"; ",'Shipping sheet'!T22,CHAR(10))),CONCATENATE('Shipping sheet'!R22,"; ",'Shipping sheet'!S22,"; ",'Shipping sheet'!T22,CHAR(10))),CONCATENATE('Shipping sheet'!N22," ",'Shipping sheet'!J22,CHAR(10)),IF('Shipping sheet'!P22="",IF('Shipping sheet'!Q22="","",CONCATENATE('Shipping sheet'!Q22,CHAR(10))),CONCATENATE('Shipping sheet'!P22,"; ",'Shipping sheet'!Q22,CHAR(10))),'Shipping sheet'!I22)</f>
        <v xml:space="preserve"> 
</v>
      </c>
    </row>
    <row r="11" spans="1:16" ht="51">
      <c r="A11" s="33" t="str">
        <f>IF('Shipping sheet'!$C23="","",IF(VLOOKUP('Shipping sheet'!$I23,Shipper!$A$2:$M$28,('Shipping sheet'!$C23+1))="Bpost",HLOOKUP('Shipping sheet'!$C23,Shipper!$A$31:$M$35,5),""))</f>
        <v/>
      </c>
      <c r="B11" s="30" t="str">
        <f>IF('Shipping sheet'!I23="","",VLOOKUP('Shipping sheet'!I23,Shipper!$A$37:$B$63,2))</f>
        <v/>
      </c>
      <c r="C11" s="30" t="str">
        <f>IF('Shipping sheet'!D23="","",'Shipping sheet'!D23)</f>
        <v/>
      </c>
      <c r="D11" s="30" t="str">
        <f>IF('Shipping sheet'!E23="","",'Shipping sheet'!E23)</f>
        <v/>
      </c>
      <c r="E11" s="30" t="str">
        <f>IF('Shipping sheet'!N23="","",'Shipping sheet'!N23)</f>
        <v/>
      </c>
      <c r="F11" s="30" t="str">
        <f>IF('Shipping sheet'!K23="","",'Shipping sheet'!K23)</f>
        <v/>
      </c>
      <c r="G11" s="30" t="str">
        <f>IF('Shipping sheet'!L23="","",'Shipping sheet'!L23)</f>
        <v/>
      </c>
      <c r="H11" s="30" t="str">
        <f>IF('Shipping sheet'!M23="","",'Shipping sheet'!M23)</f>
        <v/>
      </c>
      <c r="I11" s="30" t="str">
        <f>IF('Shipping sheet'!J23="","",'Shipping sheet'!J23)</f>
        <v/>
      </c>
      <c r="J11" s="30" t="str">
        <f>IF('Shipping sheet'!R23="","",'Shipping sheet'!R23)</f>
        <v/>
      </c>
      <c r="K11" s="30" t="str">
        <f>IF('Shipping sheet'!S23="","",'Shipping sheet'!S23)</f>
        <v/>
      </c>
      <c r="L11" s="30" t="str">
        <f>IF('Shipping sheet'!T23="","",'Shipping sheet'!T23)</f>
        <v/>
      </c>
      <c r="M11" s="30" t="str">
        <f>IF('Shipping sheet'!Q23="","",'Shipping sheet'!Q23)</f>
        <v/>
      </c>
      <c r="N11" s="30" t="str">
        <f>IF('Shipping sheet'!P23="","",'Shipping sheet'!P23)</f>
        <v/>
      </c>
      <c r="O11" s="30" t="str">
        <f>IF('Shipping sheet'!G23="","",'Shipping sheet'!G23)</f>
        <v/>
      </c>
      <c r="P11" s="36" t="str">
        <f>CONCATENATE(IF('Shipping sheet'!F23="","",CONCATENATE('Shipping sheet'!F23,CHAR(10),"Attn: ")),CONCATENATE('Shipping sheet'!D23," ",'Shipping sheet'!E23,CHAR(10)),CONCATENATE('Shipping sheet'!K23," ",'Shipping sheet'!L23," ",'Shipping sheet'!M23,CHAR(10)),IF('Shipping sheet'!O23="","",CONCATENATE('Shipping sheet'!O23,CHAR(10))), IF('Shipping sheet'!R23="",IF('Shipping sheet'!S23="",IF('Shipping sheet'!T23="","",CONCATENATE('Shipping sheet'!T23,CHAR(10))),CONCATENATE('Shipping sheet'!S23,"; ",'Shipping sheet'!T23,CHAR(10))),CONCATENATE('Shipping sheet'!R23,"; ",'Shipping sheet'!S23,"; ",'Shipping sheet'!T23,CHAR(10))),CONCATENATE('Shipping sheet'!N23," ",'Shipping sheet'!J23,CHAR(10)),IF('Shipping sheet'!P23="",IF('Shipping sheet'!Q23="","",CONCATENATE('Shipping sheet'!Q23,CHAR(10))),CONCATENATE('Shipping sheet'!P23,"; ",'Shipping sheet'!Q23,CHAR(10))),'Shipping sheet'!I23)</f>
        <v xml:space="preserve"> 
</v>
      </c>
    </row>
    <row r="12" spans="1:16" ht="51">
      <c r="A12" s="33" t="str">
        <f>IF('Shipping sheet'!$C24="","",IF(VLOOKUP('Shipping sheet'!$I24,Shipper!$A$2:$M$28,('Shipping sheet'!$C24+1))="Bpost",HLOOKUP('Shipping sheet'!$C24,Shipper!$A$31:$M$35,5),""))</f>
        <v/>
      </c>
      <c r="B12" s="30" t="str">
        <f>IF('Shipping sheet'!I24="","",VLOOKUP('Shipping sheet'!I24,Shipper!$A$37:$B$63,2))</f>
        <v/>
      </c>
      <c r="C12" s="30" t="str">
        <f>IF('Shipping sheet'!D24="","",'Shipping sheet'!D24)</f>
        <v/>
      </c>
      <c r="D12" s="30" t="str">
        <f>IF('Shipping sheet'!E24="","",'Shipping sheet'!E24)</f>
        <v/>
      </c>
      <c r="E12" s="30" t="str">
        <f>IF('Shipping sheet'!N24="","",'Shipping sheet'!N24)</f>
        <v/>
      </c>
      <c r="F12" s="30" t="str">
        <f>IF('Shipping sheet'!K24="","",'Shipping sheet'!K24)</f>
        <v/>
      </c>
      <c r="G12" s="30" t="str">
        <f>IF('Shipping sheet'!L24="","",'Shipping sheet'!L24)</f>
        <v/>
      </c>
      <c r="H12" s="30" t="str">
        <f>IF('Shipping sheet'!M24="","",'Shipping sheet'!M24)</f>
        <v/>
      </c>
      <c r="I12" s="30" t="str">
        <f>IF('Shipping sheet'!J24="","",'Shipping sheet'!J24)</f>
        <v/>
      </c>
      <c r="J12" s="30" t="str">
        <f>IF('Shipping sheet'!R24="","",'Shipping sheet'!R24)</f>
        <v/>
      </c>
      <c r="K12" s="30" t="str">
        <f>IF('Shipping sheet'!S24="","",'Shipping sheet'!S24)</f>
        <v/>
      </c>
      <c r="L12" s="30" t="str">
        <f>IF('Shipping sheet'!T24="","",'Shipping sheet'!T24)</f>
        <v/>
      </c>
      <c r="M12" s="30" t="str">
        <f>IF('Shipping sheet'!Q24="","",'Shipping sheet'!Q24)</f>
        <v/>
      </c>
      <c r="N12" s="30" t="str">
        <f>IF('Shipping sheet'!P24="","",'Shipping sheet'!P24)</f>
        <v/>
      </c>
      <c r="O12" s="30" t="str">
        <f>IF('Shipping sheet'!G24="","",'Shipping sheet'!G24)</f>
        <v/>
      </c>
      <c r="P12" s="36" t="str">
        <f>CONCATENATE(IF('Shipping sheet'!F24="","",CONCATENATE('Shipping sheet'!F24,CHAR(10),"Attn: ")),CONCATENATE('Shipping sheet'!D24," ",'Shipping sheet'!E24,CHAR(10)),CONCATENATE('Shipping sheet'!K24," ",'Shipping sheet'!L24," ",'Shipping sheet'!M24,CHAR(10)),IF('Shipping sheet'!O24="","",CONCATENATE('Shipping sheet'!O24,CHAR(10))), IF('Shipping sheet'!R24="",IF('Shipping sheet'!S24="",IF('Shipping sheet'!T24="","",CONCATENATE('Shipping sheet'!T24,CHAR(10))),CONCATENATE('Shipping sheet'!S24,"; ",'Shipping sheet'!T24,CHAR(10))),CONCATENATE('Shipping sheet'!R24,"; ",'Shipping sheet'!S24,"; ",'Shipping sheet'!T24,CHAR(10))),CONCATENATE('Shipping sheet'!N24," ",'Shipping sheet'!J24,CHAR(10)),IF('Shipping sheet'!P24="",IF('Shipping sheet'!Q24="","",CONCATENATE('Shipping sheet'!Q24,CHAR(10))),CONCATENATE('Shipping sheet'!P24,"; ",'Shipping sheet'!Q24,CHAR(10))),'Shipping sheet'!I24)</f>
        <v xml:space="preserve"> 
</v>
      </c>
    </row>
    <row r="13" spans="1:16" ht="51">
      <c r="A13" s="33" t="str">
        <f>IF('Shipping sheet'!$C25="","",IF(VLOOKUP('Shipping sheet'!$I25,Shipper!$A$2:$M$28,('Shipping sheet'!$C25+1))="Bpost",HLOOKUP('Shipping sheet'!$C25,Shipper!$A$31:$M$35,5),""))</f>
        <v/>
      </c>
      <c r="B13" s="30" t="str">
        <f>IF('Shipping sheet'!I25="","",VLOOKUP('Shipping sheet'!I25,Shipper!$A$37:$B$63,2))</f>
        <v/>
      </c>
      <c r="C13" s="30" t="str">
        <f>IF('Shipping sheet'!D25="","",'Shipping sheet'!D25)</f>
        <v/>
      </c>
      <c r="D13" s="30" t="str">
        <f>IF('Shipping sheet'!E25="","",'Shipping sheet'!E25)</f>
        <v/>
      </c>
      <c r="E13" s="30" t="str">
        <f>IF('Shipping sheet'!N25="","",'Shipping sheet'!N25)</f>
        <v/>
      </c>
      <c r="F13" s="30" t="str">
        <f>IF('Shipping sheet'!K25="","",'Shipping sheet'!K25)</f>
        <v/>
      </c>
      <c r="G13" s="30" t="str">
        <f>IF('Shipping sheet'!L25="","",'Shipping sheet'!L25)</f>
        <v/>
      </c>
      <c r="H13" s="30" t="str">
        <f>IF('Shipping sheet'!M25="","",'Shipping sheet'!M25)</f>
        <v/>
      </c>
      <c r="I13" s="30" t="str">
        <f>IF('Shipping sheet'!J25="","",'Shipping sheet'!J25)</f>
        <v/>
      </c>
      <c r="J13" s="30" t="str">
        <f>IF('Shipping sheet'!R25="","",'Shipping sheet'!R25)</f>
        <v/>
      </c>
      <c r="K13" s="30" t="str">
        <f>IF('Shipping sheet'!S25="","",'Shipping sheet'!S25)</f>
        <v/>
      </c>
      <c r="L13" s="30" t="str">
        <f>IF('Shipping sheet'!T25="","",'Shipping sheet'!T25)</f>
        <v/>
      </c>
      <c r="M13" s="30" t="str">
        <f>IF('Shipping sheet'!Q25="","",'Shipping sheet'!Q25)</f>
        <v/>
      </c>
      <c r="N13" s="30" t="str">
        <f>IF('Shipping sheet'!P25="","",'Shipping sheet'!P25)</f>
        <v/>
      </c>
      <c r="O13" s="30" t="str">
        <f>IF('Shipping sheet'!G25="","",'Shipping sheet'!G25)</f>
        <v/>
      </c>
      <c r="P13" s="36" t="str">
        <f>CONCATENATE(IF('Shipping sheet'!F25="","",CONCATENATE('Shipping sheet'!F25,CHAR(10),"Attn: ")),CONCATENATE('Shipping sheet'!D25," ",'Shipping sheet'!E25,CHAR(10)),CONCATENATE('Shipping sheet'!K25," ",'Shipping sheet'!L25," ",'Shipping sheet'!M25,CHAR(10)),IF('Shipping sheet'!O25="","",CONCATENATE('Shipping sheet'!O25,CHAR(10))), IF('Shipping sheet'!R25="",IF('Shipping sheet'!S25="",IF('Shipping sheet'!T25="","",CONCATENATE('Shipping sheet'!T25,CHAR(10))),CONCATENATE('Shipping sheet'!S25,"; ",'Shipping sheet'!T25,CHAR(10))),CONCATENATE('Shipping sheet'!R25,"; ",'Shipping sheet'!S25,"; ",'Shipping sheet'!T25,CHAR(10))),CONCATENATE('Shipping sheet'!N25," ",'Shipping sheet'!J25,CHAR(10)),IF('Shipping sheet'!P25="",IF('Shipping sheet'!Q25="","",CONCATENATE('Shipping sheet'!Q25,CHAR(10))),CONCATENATE('Shipping sheet'!P25,"; ",'Shipping sheet'!Q25,CHAR(10))),'Shipping sheet'!I25)</f>
        <v xml:space="preserve"> 
</v>
      </c>
    </row>
    <row r="14" spans="1:16" ht="51">
      <c r="A14" s="33" t="str">
        <f>IF('Shipping sheet'!$C26="","",IF(VLOOKUP('Shipping sheet'!$I26,Shipper!$A$2:$M$28,('Shipping sheet'!$C26+1))="Bpost",HLOOKUP('Shipping sheet'!$C26,Shipper!$A$31:$M$35,5),""))</f>
        <v/>
      </c>
      <c r="B14" s="30" t="str">
        <f>IF('Shipping sheet'!I26="","",VLOOKUP('Shipping sheet'!I26,Shipper!$A$37:$B$63,2))</f>
        <v/>
      </c>
      <c r="C14" s="30" t="str">
        <f>IF('Shipping sheet'!D26="","",'Shipping sheet'!D26)</f>
        <v/>
      </c>
      <c r="D14" s="30" t="str">
        <f>IF('Shipping sheet'!E26="","",'Shipping sheet'!E26)</f>
        <v/>
      </c>
      <c r="E14" s="30" t="str">
        <f>IF('Shipping sheet'!N26="","",'Shipping sheet'!N26)</f>
        <v/>
      </c>
      <c r="F14" s="30" t="str">
        <f>IF('Shipping sheet'!K26="","",'Shipping sheet'!K26)</f>
        <v/>
      </c>
      <c r="G14" s="30" t="str">
        <f>IF('Shipping sheet'!L26="","",'Shipping sheet'!L26)</f>
        <v/>
      </c>
      <c r="H14" s="30" t="str">
        <f>IF('Shipping sheet'!M26="","",'Shipping sheet'!M26)</f>
        <v/>
      </c>
      <c r="I14" s="30" t="str">
        <f>IF('Shipping sheet'!J26="","",'Shipping sheet'!J26)</f>
        <v/>
      </c>
      <c r="J14" s="30" t="str">
        <f>IF('Shipping sheet'!R26="","",'Shipping sheet'!R26)</f>
        <v/>
      </c>
      <c r="K14" s="30" t="str">
        <f>IF('Shipping sheet'!S26="","",'Shipping sheet'!S26)</f>
        <v/>
      </c>
      <c r="L14" s="30" t="str">
        <f>IF('Shipping sheet'!T26="","",'Shipping sheet'!T26)</f>
        <v/>
      </c>
      <c r="M14" s="30" t="str">
        <f>IF('Shipping sheet'!Q26="","",'Shipping sheet'!Q26)</f>
        <v/>
      </c>
      <c r="N14" s="30" t="str">
        <f>IF('Shipping sheet'!P26="","",'Shipping sheet'!P26)</f>
        <v/>
      </c>
      <c r="O14" s="30" t="str">
        <f>IF('Shipping sheet'!G26="","",'Shipping sheet'!G26)</f>
        <v/>
      </c>
      <c r="P14" s="36" t="str">
        <f>CONCATENATE(IF('Shipping sheet'!F26="","",CONCATENATE('Shipping sheet'!F26,CHAR(10),"Attn: ")),CONCATENATE('Shipping sheet'!D26," ",'Shipping sheet'!E26,CHAR(10)),CONCATENATE('Shipping sheet'!K26," ",'Shipping sheet'!L26," ",'Shipping sheet'!M26,CHAR(10)),IF('Shipping sheet'!O26="","",CONCATENATE('Shipping sheet'!O26,CHAR(10))), IF('Shipping sheet'!R26="",IF('Shipping sheet'!S26="",IF('Shipping sheet'!T26="","",CONCATENATE('Shipping sheet'!T26,CHAR(10))),CONCATENATE('Shipping sheet'!S26,"; ",'Shipping sheet'!T26,CHAR(10))),CONCATENATE('Shipping sheet'!R26,"; ",'Shipping sheet'!S26,"; ",'Shipping sheet'!T26,CHAR(10))),CONCATENATE('Shipping sheet'!N26," ",'Shipping sheet'!J26,CHAR(10)),IF('Shipping sheet'!P26="",IF('Shipping sheet'!Q26="","",CONCATENATE('Shipping sheet'!Q26,CHAR(10))),CONCATENATE('Shipping sheet'!P26,"; ",'Shipping sheet'!Q26,CHAR(10))),'Shipping sheet'!I26)</f>
        <v xml:space="preserve"> 
</v>
      </c>
    </row>
    <row r="15" spans="1:16" ht="51">
      <c r="A15" s="33" t="str">
        <f>IF('Shipping sheet'!$C27="","",IF(VLOOKUP('Shipping sheet'!$I27,Shipper!$A$2:$M$28,('Shipping sheet'!$C27+1))="Bpost",HLOOKUP('Shipping sheet'!$C27,Shipper!$A$31:$M$35,5),""))</f>
        <v/>
      </c>
      <c r="B15" s="30" t="str">
        <f>IF('Shipping sheet'!I27="","",VLOOKUP('Shipping sheet'!I27,Shipper!$A$37:$B$63,2))</f>
        <v/>
      </c>
      <c r="C15" s="30" t="str">
        <f>IF('Shipping sheet'!D27="","",'Shipping sheet'!D27)</f>
        <v/>
      </c>
      <c r="D15" s="30" t="str">
        <f>IF('Shipping sheet'!E27="","",'Shipping sheet'!E27)</f>
        <v/>
      </c>
      <c r="E15" s="30" t="str">
        <f>IF('Shipping sheet'!N27="","",'Shipping sheet'!N27)</f>
        <v/>
      </c>
      <c r="F15" s="30" t="str">
        <f>IF('Shipping sheet'!K27="","",'Shipping sheet'!K27)</f>
        <v/>
      </c>
      <c r="G15" s="30" t="str">
        <f>IF('Shipping sheet'!L27="","",'Shipping sheet'!L27)</f>
        <v/>
      </c>
      <c r="H15" s="30" t="str">
        <f>IF('Shipping sheet'!M27="","",'Shipping sheet'!M27)</f>
        <v/>
      </c>
      <c r="I15" s="30" t="str">
        <f>IF('Shipping sheet'!J27="","",'Shipping sheet'!J27)</f>
        <v/>
      </c>
      <c r="J15" s="30" t="str">
        <f>IF('Shipping sheet'!R27="","",'Shipping sheet'!R27)</f>
        <v/>
      </c>
      <c r="K15" s="30" t="str">
        <f>IF('Shipping sheet'!S27="","",'Shipping sheet'!S27)</f>
        <v/>
      </c>
      <c r="L15" s="30" t="str">
        <f>IF('Shipping sheet'!T27="","",'Shipping sheet'!T27)</f>
        <v/>
      </c>
      <c r="M15" s="30" t="str">
        <f>IF('Shipping sheet'!Q27="","",'Shipping sheet'!Q27)</f>
        <v/>
      </c>
      <c r="N15" s="30" t="str">
        <f>IF('Shipping sheet'!P27="","",'Shipping sheet'!P27)</f>
        <v/>
      </c>
      <c r="O15" s="30" t="str">
        <f>IF('Shipping sheet'!G27="","",'Shipping sheet'!G27)</f>
        <v/>
      </c>
      <c r="P15" s="36" t="str">
        <f>CONCATENATE(IF('Shipping sheet'!F27="","",CONCATENATE('Shipping sheet'!F27,CHAR(10),"Attn: ")),CONCATENATE('Shipping sheet'!D27," ",'Shipping sheet'!E27,CHAR(10)),CONCATENATE('Shipping sheet'!K27," ",'Shipping sheet'!L27," ",'Shipping sheet'!M27,CHAR(10)),IF('Shipping sheet'!O27="","",CONCATENATE('Shipping sheet'!O27,CHAR(10))), IF('Shipping sheet'!R27="",IF('Shipping sheet'!S27="",IF('Shipping sheet'!T27="","",CONCATENATE('Shipping sheet'!T27,CHAR(10))),CONCATENATE('Shipping sheet'!S27,"; ",'Shipping sheet'!T27,CHAR(10))),CONCATENATE('Shipping sheet'!R27,"; ",'Shipping sheet'!S27,"; ",'Shipping sheet'!T27,CHAR(10))),CONCATENATE('Shipping sheet'!N27," ",'Shipping sheet'!J27,CHAR(10)),IF('Shipping sheet'!P27="",IF('Shipping sheet'!Q27="","",CONCATENATE('Shipping sheet'!Q27,CHAR(10))),CONCATENATE('Shipping sheet'!P27,"; ",'Shipping sheet'!Q27,CHAR(10))),'Shipping sheet'!I27)</f>
        <v xml:space="preserve"> 
</v>
      </c>
    </row>
    <row r="16" spans="1:16" ht="51">
      <c r="A16" s="33" t="str">
        <f>IF('Shipping sheet'!$C28="","",IF(VLOOKUP('Shipping sheet'!$I28,Shipper!$A$2:$M$28,('Shipping sheet'!$C28+1))="Bpost",HLOOKUP('Shipping sheet'!$C28,Shipper!$A$31:$M$35,5),""))</f>
        <v/>
      </c>
      <c r="B16" s="30" t="str">
        <f>IF('Shipping sheet'!I28="","",VLOOKUP('Shipping sheet'!I28,Shipper!$A$37:$B$63,2))</f>
        <v/>
      </c>
      <c r="C16" s="30" t="str">
        <f>IF('Shipping sheet'!D28="","",'Shipping sheet'!D28)</f>
        <v/>
      </c>
      <c r="D16" s="30" t="str">
        <f>IF('Shipping sheet'!E28="","",'Shipping sheet'!E28)</f>
        <v/>
      </c>
      <c r="E16" s="30" t="str">
        <f>IF('Shipping sheet'!N28="","",'Shipping sheet'!N28)</f>
        <v/>
      </c>
      <c r="F16" s="30" t="str">
        <f>IF('Shipping sheet'!K28="","",'Shipping sheet'!K28)</f>
        <v/>
      </c>
      <c r="G16" s="30" t="str">
        <f>IF('Shipping sheet'!L28="","",'Shipping sheet'!L28)</f>
        <v/>
      </c>
      <c r="H16" s="30" t="str">
        <f>IF('Shipping sheet'!M28="","",'Shipping sheet'!M28)</f>
        <v/>
      </c>
      <c r="I16" s="30" t="str">
        <f>IF('Shipping sheet'!J28="","",'Shipping sheet'!J28)</f>
        <v/>
      </c>
      <c r="J16" s="30" t="str">
        <f>IF('Shipping sheet'!R28="","",'Shipping sheet'!R28)</f>
        <v/>
      </c>
      <c r="K16" s="30" t="str">
        <f>IF('Shipping sheet'!S28="","",'Shipping sheet'!S28)</f>
        <v/>
      </c>
      <c r="L16" s="30" t="str">
        <f>IF('Shipping sheet'!T28="","",'Shipping sheet'!T28)</f>
        <v/>
      </c>
      <c r="M16" s="30" t="str">
        <f>IF('Shipping sheet'!Q28="","",'Shipping sheet'!Q28)</f>
        <v/>
      </c>
      <c r="N16" s="30" t="str">
        <f>IF('Shipping sheet'!P28="","",'Shipping sheet'!P28)</f>
        <v/>
      </c>
      <c r="O16" s="30" t="str">
        <f>IF('Shipping sheet'!G28="","",'Shipping sheet'!G28)</f>
        <v/>
      </c>
      <c r="P16" s="36" t="str">
        <f>CONCATENATE(IF('Shipping sheet'!F28="","",CONCATENATE('Shipping sheet'!F28,CHAR(10),"Attn: ")),CONCATENATE('Shipping sheet'!D28," ",'Shipping sheet'!E28,CHAR(10)),CONCATENATE('Shipping sheet'!K28," ",'Shipping sheet'!L28," ",'Shipping sheet'!M28,CHAR(10)),IF('Shipping sheet'!O28="","",CONCATENATE('Shipping sheet'!O28,CHAR(10))), IF('Shipping sheet'!R28="",IF('Shipping sheet'!S28="",IF('Shipping sheet'!T28="","",CONCATENATE('Shipping sheet'!T28,CHAR(10))),CONCATENATE('Shipping sheet'!S28,"; ",'Shipping sheet'!T28,CHAR(10))),CONCATENATE('Shipping sheet'!R28,"; ",'Shipping sheet'!S28,"; ",'Shipping sheet'!T28,CHAR(10))),CONCATENATE('Shipping sheet'!N28," ",'Shipping sheet'!J28,CHAR(10)),IF('Shipping sheet'!P28="",IF('Shipping sheet'!Q28="","",CONCATENATE('Shipping sheet'!Q28,CHAR(10))),CONCATENATE('Shipping sheet'!P28,"; ",'Shipping sheet'!Q28,CHAR(10))),'Shipping sheet'!I28)</f>
        <v xml:space="preserve"> 
</v>
      </c>
    </row>
    <row r="17" spans="1:16" ht="51">
      <c r="A17" s="33" t="str">
        <f>IF('Shipping sheet'!$C29="","",IF(VLOOKUP('Shipping sheet'!$I29,Shipper!$A$2:$M$28,('Shipping sheet'!$C29+1))="Bpost",HLOOKUP('Shipping sheet'!$C29,Shipper!$A$31:$M$35,5),""))</f>
        <v/>
      </c>
      <c r="B17" s="30" t="str">
        <f>IF('Shipping sheet'!I29="","",VLOOKUP('Shipping sheet'!I29,Shipper!$A$37:$B$63,2))</f>
        <v/>
      </c>
      <c r="C17" s="30" t="str">
        <f>IF('Shipping sheet'!D29="","",'Shipping sheet'!D29)</f>
        <v/>
      </c>
      <c r="D17" s="30" t="str">
        <f>IF('Shipping sheet'!E29="","",'Shipping sheet'!E29)</f>
        <v/>
      </c>
      <c r="E17" s="30" t="str">
        <f>IF('Shipping sheet'!N29="","",'Shipping sheet'!N29)</f>
        <v/>
      </c>
      <c r="F17" s="30" t="str">
        <f>IF('Shipping sheet'!K29="","",'Shipping sheet'!K29)</f>
        <v/>
      </c>
      <c r="G17" s="30" t="str">
        <f>IF('Shipping sheet'!L29="","",'Shipping sheet'!L29)</f>
        <v/>
      </c>
      <c r="H17" s="30" t="str">
        <f>IF('Shipping sheet'!M29="","",'Shipping sheet'!M29)</f>
        <v/>
      </c>
      <c r="I17" s="30" t="str">
        <f>IF('Shipping sheet'!J29="","",'Shipping sheet'!J29)</f>
        <v/>
      </c>
      <c r="J17" s="30" t="str">
        <f>IF('Shipping sheet'!R29="","",'Shipping sheet'!R29)</f>
        <v/>
      </c>
      <c r="K17" s="30" t="str">
        <f>IF('Shipping sheet'!S29="","",'Shipping sheet'!S29)</f>
        <v/>
      </c>
      <c r="L17" s="30" t="str">
        <f>IF('Shipping sheet'!T29="","",'Shipping sheet'!T29)</f>
        <v/>
      </c>
      <c r="M17" s="30" t="str">
        <f>IF('Shipping sheet'!Q29="","",'Shipping sheet'!Q29)</f>
        <v/>
      </c>
      <c r="N17" s="30" t="str">
        <f>IF('Shipping sheet'!P29="","",'Shipping sheet'!P29)</f>
        <v/>
      </c>
      <c r="O17" s="30" t="str">
        <f>IF('Shipping sheet'!G29="","",'Shipping sheet'!G29)</f>
        <v/>
      </c>
      <c r="P17" s="36" t="str">
        <f>CONCATENATE(IF('Shipping sheet'!F29="","",CONCATENATE('Shipping sheet'!F29,CHAR(10),"Attn: ")),CONCATENATE('Shipping sheet'!D29," ",'Shipping sheet'!E29,CHAR(10)),CONCATENATE('Shipping sheet'!K29," ",'Shipping sheet'!L29," ",'Shipping sheet'!M29,CHAR(10)),IF('Shipping sheet'!O29="","",CONCATENATE('Shipping sheet'!O29,CHAR(10))), IF('Shipping sheet'!R29="",IF('Shipping sheet'!S29="",IF('Shipping sheet'!T29="","",CONCATENATE('Shipping sheet'!T29,CHAR(10))),CONCATENATE('Shipping sheet'!S29,"; ",'Shipping sheet'!T29,CHAR(10))),CONCATENATE('Shipping sheet'!R29,"; ",'Shipping sheet'!S29,"; ",'Shipping sheet'!T29,CHAR(10))),CONCATENATE('Shipping sheet'!N29," ",'Shipping sheet'!J29,CHAR(10)),IF('Shipping sheet'!P29="",IF('Shipping sheet'!Q29="","",CONCATENATE('Shipping sheet'!Q29,CHAR(10))),CONCATENATE('Shipping sheet'!P29,"; ",'Shipping sheet'!Q29,CHAR(10))),'Shipping sheet'!I29)</f>
        <v xml:space="preserve"> 
</v>
      </c>
    </row>
    <row r="18" spans="1:16" ht="51">
      <c r="A18" s="33" t="str">
        <f>IF('Shipping sheet'!$C30="","",IF(VLOOKUP('Shipping sheet'!$I30,Shipper!$A$2:$M$28,('Shipping sheet'!$C30+1))="Bpost",HLOOKUP('Shipping sheet'!$C30,Shipper!$A$31:$M$35,5),""))</f>
        <v/>
      </c>
      <c r="B18" s="30" t="str">
        <f>IF('Shipping sheet'!I30="","",VLOOKUP('Shipping sheet'!I30,Shipper!$A$37:$B$63,2))</f>
        <v/>
      </c>
      <c r="C18" s="30" t="str">
        <f>IF('Shipping sheet'!D30="","",'Shipping sheet'!D30)</f>
        <v/>
      </c>
      <c r="D18" s="30" t="str">
        <f>IF('Shipping sheet'!E30="","",'Shipping sheet'!E30)</f>
        <v/>
      </c>
      <c r="E18" s="30" t="str">
        <f>IF('Shipping sheet'!N30="","",'Shipping sheet'!N30)</f>
        <v/>
      </c>
      <c r="F18" s="30" t="str">
        <f>IF('Shipping sheet'!K30="","",'Shipping sheet'!K30)</f>
        <v/>
      </c>
      <c r="G18" s="30" t="str">
        <f>IF('Shipping sheet'!L30="","",'Shipping sheet'!L30)</f>
        <v/>
      </c>
      <c r="H18" s="30" t="str">
        <f>IF('Shipping sheet'!M30="","",'Shipping sheet'!M30)</f>
        <v/>
      </c>
      <c r="I18" s="30" t="str">
        <f>IF('Shipping sheet'!J30="","",'Shipping sheet'!J30)</f>
        <v/>
      </c>
      <c r="J18" s="30" t="str">
        <f>IF('Shipping sheet'!R30="","",'Shipping sheet'!R30)</f>
        <v/>
      </c>
      <c r="K18" s="30" t="str">
        <f>IF('Shipping sheet'!S30="","",'Shipping sheet'!S30)</f>
        <v/>
      </c>
      <c r="L18" s="30" t="str">
        <f>IF('Shipping sheet'!T30="","",'Shipping sheet'!T30)</f>
        <v/>
      </c>
      <c r="M18" s="30" t="str">
        <f>IF('Shipping sheet'!Q30="","",'Shipping sheet'!Q30)</f>
        <v/>
      </c>
      <c r="N18" s="30" t="str">
        <f>IF('Shipping sheet'!P30="","",'Shipping sheet'!P30)</f>
        <v/>
      </c>
      <c r="O18" s="30" t="str">
        <f>IF('Shipping sheet'!G30="","",'Shipping sheet'!G30)</f>
        <v/>
      </c>
      <c r="P18" s="36" t="str">
        <f>CONCATENATE(IF('Shipping sheet'!F30="","",CONCATENATE('Shipping sheet'!F30,CHAR(10),"Attn: ")),CONCATENATE('Shipping sheet'!D30," ",'Shipping sheet'!E30,CHAR(10)),CONCATENATE('Shipping sheet'!K30," ",'Shipping sheet'!L30," ",'Shipping sheet'!M30,CHAR(10)),IF('Shipping sheet'!O30="","",CONCATENATE('Shipping sheet'!O30,CHAR(10))), IF('Shipping sheet'!R30="",IF('Shipping sheet'!S30="",IF('Shipping sheet'!T30="","",CONCATENATE('Shipping sheet'!T30,CHAR(10))),CONCATENATE('Shipping sheet'!S30,"; ",'Shipping sheet'!T30,CHAR(10))),CONCATENATE('Shipping sheet'!R30,"; ",'Shipping sheet'!S30,"; ",'Shipping sheet'!T30,CHAR(10))),CONCATENATE('Shipping sheet'!N30," ",'Shipping sheet'!J30,CHAR(10)),IF('Shipping sheet'!P30="",IF('Shipping sheet'!Q30="","",CONCATENATE('Shipping sheet'!Q30,CHAR(10))),CONCATENATE('Shipping sheet'!P30,"; ",'Shipping sheet'!Q30,CHAR(10))),'Shipping sheet'!I30)</f>
        <v xml:space="preserve"> 
</v>
      </c>
    </row>
    <row r="19" spans="1:16" ht="51">
      <c r="A19" s="33" t="str">
        <f>IF('Shipping sheet'!$C31="","",IF(VLOOKUP('Shipping sheet'!$I31,Shipper!$A$2:$M$28,('Shipping sheet'!$C31+1))="Bpost",HLOOKUP('Shipping sheet'!$C31,Shipper!$A$31:$M$35,5),""))</f>
        <v/>
      </c>
      <c r="B19" s="30" t="str">
        <f>IF('Shipping sheet'!I31="","",VLOOKUP('Shipping sheet'!I31,Shipper!$A$37:$B$63,2))</f>
        <v/>
      </c>
      <c r="C19" s="30" t="str">
        <f>IF('Shipping sheet'!D31="","",'Shipping sheet'!D31)</f>
        <v/>
      </c>
      <c r="D19" s="30" t="str">
        <f>IF('Shipping sheet'!E31="","",'Shipping sheet'!E31)</f>
        <v/>
      </c>
      <c r="E19" s="30" t="str">
        <f>IF('Shipping sheet'!N31="","",'Shipping sheet'!N31)</f>
        <v/>
      </c>
      <c r="F19" s="30" t="str">
        <f>IF('Shipping sheet'!K31="","",'Shipping sheet'!K31)</f>
        <v/>
      </c>
      <c r="G19" s="30" t="str">
        <f>IF('Shipping sheet'!L31="","",'Shipping sheet'!L31)</f>
        <v/>
      </c>
      <c r="H19" s="30" t="str">
        <f>IF('Shipping sheet'!M31="","",'Shipping sheet'!M31)</f>
        <v/>
      </c>
      <c r="I19" s="30" t="str">
        <f>IF('Shipping sheet'!J31="","",'Shipping sheet'!J31)</f>
        <v/>
      </c>
      <c r="J19" s="30" t="str">
        <f>IF('Shipping sheet'!R31="","",'Shipping sheet'!R31)</f>
        <v/>
      </c>
      <c r="K19" s="30" t="str">
        <f>IF('Shipping sheet'!S31="","",'Shipping sheet'!S31)</f>
        <v/>
      </c>
      <c r="L19" s="30" t="str">
        <f>IF('Shipping sheet'!T31="","",'Shipping sheet'!T31)</f>
        <v/>
      </c>
      <c r="M19" s="30" t="str">
        <f>IF('Shipping sheet'!Q31="","",'Shipping sheet'!Q31)</f>
        <v/>
      </c>
      <c r="N19" s="30" t="str">
        <f>IF('Shipping sheet'!P31="","",'Shipping sheet'!P31)</f>
        <v/>
      </c>
      <c r="O19" s="30" t="str">
        <f>IF('Shipping sheet'!G31="","",'Shipping sheet'!G31)</f>
        <v/>
      </c>
      <c r="P19" s="36" t="str">
        <f>CONCATENATE(IF('Shipping sheet'!F31="","",CONCATENATE('Shipping sheet'!F31,CHAR(10),"Attn: ")),CONCATENATE('Shipping sheet'!D31," ",'Shipping sheet'!E31,CHAR(10)),CONCATENATE('Shipping sheet'!K31," ",'Shipping sheet'!L31," ",'Shipping sheet'!M31,CHAR(10)),IF('Shipping sheet'!O31="","",CONCATENATE('Shipping sheet'!O31,CHAR(10))), IF('Shipping sheet'!R31="",IF('Shipping sheet'!S31="",IF('Shipping sheet'!T31="","",CONCATENATE('Shipping sheet'!T31,CHAR(10))),CONCATENATE('Shipping sheet'!S31,"; ",'Shipping sheet'!T31,CHAR(10))),CONCATENATE('Shipping sheet'!R31,"; ",'Shipping sheet'!S31,"; ",'Shipping sheet'!T31,CHAR(10))),CONCATENATE('Shipping sheet'!N31," ",'Shipping sheet'!J31,CHAR(10)),IF('Shipping sheet'!P31="",IF('Shipping sheet'!Q31="","",CONCATENATE('Shipping sheet'!Q31,CHAR(10))),CONCATENATE('Shipping sheet'!P31,"; ",'Shipping sheet'!Q31,CHAR(10))),'Shipping sheet'!I31)</f>
        <v xml:space="preserve"> 
</v>
      </c>
    </row>
    <row r="20" spans="1:16" ht="51">
      <c r="A20" s="33" t="str">
        <f>IF('Shipping sheet'!$C32="","",IF(VLOOKUP('Shipping sheet'!$I32,Shipper!$A$2:$M$28,('Shipping sheet'!$C32+1))="Bpost",HLOOKUP('Shipping sheet'!$C32,Shipper!$A$31:$M$35,5),""))</f>
        <v/>
      </c>
      <c r="B20" s="30" t="str">
        <f>IF('Shipping sheet'!I32="","",VLOOKUP('Shipping sheet'!I32,Shipper!$A$37:$B$63,2))</f>
        <v/>
      </c>
      <c r="C20" s="30" t="str">
        <f>IF('Shipping sheet'!D32="","",'Shipping sheet'!D32)</f>
        <v/>
      </c>
      <c r="D20" s="30" t="str">
        <f>IF('Shipping sheet'!E32="","",'Shipping sheet'!E32)</f>
        <v/>
      </c>
      <c r="E20" s="30" t="str">
        <f>IF('Shipping sheet'!N32="","",'Shipping sheet'!N32)</f>
        <v/>
      </c>
      <c r="F20" s="30" t="str">
        <f>IF('Shipping sheet'!K32="","",'Shipping sheet'!K32)</f>
        <v/>
      </c>
      <c r="G20" s="30" t="str">
        <f>IF('Shipping sheet'!L32="","",'Shipping sheet'!L32)</f>
        <v/>
      </c>
      <c r="H20" s="30" t="str">
        <f>IF('Shipping sheet'!M32="","",'Shipping sheet'!M32)</f>
        <v/>
      </c>
      <c r="I20" s="30" t="str">
        <f>IF('Shipping sheet'!J32="","",'Shipping sheet'!J32)</f>
        <v/>
      </c>
      <c r="J20" s="30" t="str">
        <f>IF('Shipping sheet'!R32="","",'Shipping sheet'!R32)</f>
        <v/>
      </c>
      <c r="K20" s="30" t="str">
        <f>IF('Shipping sheet'!S32="","",'Shipping sheet'!S32)</f>
        <v/>
      </c>
      <c r="L20" s="30" t="str">
        <f>IF('Shipping sheet'!T32="","",'Shipping sheet'!T32)</f>
        <v/>
      </c>
      <c r="M20" s="30" t="str">
        <f>IF('Shipping sheet'!Q32="","",'Shipping sheet'!Q32)</f>
        <v/>
      </c>
      <c r="N20" s="30" t="str">
        <f>IF('Shipping sheet'!P32="","",'Shipping sheet'!P32)</f>
        <v/>
      </c>
      <c r="O20" s="30" t="str">
        <f>IF('Shipping sheet'!G32="","",'Shipping sheet'!G32)</f>
        <v/>
      </c>
      <c r="P20" s="36" t="str">
        <f>CONCATENATE(IF('Shipping sheet'!F32="","",CONCATENATE('Shipping sheet'!F32,CHAR(10),"Attn: ")),CONCATENATE('Shipping sheet'!D32," ",'Shipping sheet'!E32,CHAR(10)),CONCATENATE('Shipping sheet'!K32," ",'Shipping sheet'!L32," ",'Shipping sheet'!M32,CHAR(10)),IF('Shipping sheet'!O32="","",CONCATENATE('Shipping sheet'!O32,CHAR(10))), IF('Shipping sheet'!R32="",IF('Shipping sheet'!S32="",IF('Shipping sheet'!T32="","",CONCATENATE('Shipping sheet'!T32,CHAR(10))),CONCATENATE('Shipping sheet'!S32,"; ",'Shipping sheet'!T32,CHAR(10))),CONCATENATE('Shipping sheet'!R32,"; ",'Shipping sheet'!S32,"; ",'Shipping sheet'!T32,CHAR(10))),CONCATENATE('Shipping sheet'!N32," ",'Shipping sheet'!J32,CHAR(10)),IF('Shipping sheet'!P32="",IF('Shipping sheet'!Q32="","",CONCATENATE('Shipping sheet'!Q32,CHAR(10))),CONCATENATE('Shipping sheet'!P32,"; ",'Shipping sheet'!Q32,CHAR(10))),'Shipping sheet'!I32)</f>
        <v xml:space="preserve"> 
</v>
      </c>
    </row>
    <row r="21" spans="1:16" ht="51">
      <c r="A21" s="33" t="str">
        <f>IF('Shipping sheet'!$C33="","",IF(VLOOKUP('Shipping sheet'!$I33,Shipper!$A$2:$M$28,('Shipping sheet'!$C33+1))="Bpost",HLOOKUP('Shipping sheet'!$C33,Shipper!$A$31:$M$35,5),""))</f>
        <v/>
      </c>
      <c r="B21" s="30" t="str">
        <f>IF('Shipping sheet'!I33="","",VLOOKUP('Shipping sheet'!I33,Shipper!$A$37:$B$63,2))</f>
        <v/>
      </c>
      <c r="C21" s="30" t="str">
        <f>IF('Shipping sheet'!D33="","",'Shipping sheet'!D33)</f>
        <v/>
      </c>
      <c r="D21" s="30" t="str">
        <f>IF('Shipping sheet'!E33="","",'Shipping sheet'!E33)</f>
        <v/>
      </c>
      <c r="E21" s="30" t="str">
        <f>IF('Shipping sheet'!N33="","",'Shipping sheet'!N33)</f>
        <v/>
      </c>
      <c r="F21" s="30" t="str">
        <f>IF('Shipping sheet'!K33="","",'Shipping sheet'!K33)</f>
        <v/>
      </c>
      <c r="G21" s="30" t="str">
        <f>IF('Shipping sheet'!L33="","",'Shipping sheet'!L33)</f>
        <v/>
      </c>
      <c r="H21" s="30" t="str">
        <f>IF('Shipping sheet'!M33="","",'Shipping sheet'!M33)</f>
        <v/>
      </c>
      <c r="I21" s="30" t="str">
        <f>IF('Shipping sheet'!J33="","",'Shipping sheet'!J33)</f>
        <v/>
      </c>
      <c r="J21" s="30" t="str">
        <f>IF('Shipping sheet'!R33="","",'Shipping sheet'!R33)</f>
        <v/>
      </c>
      <c r="K21" s="30" t="str">
        <f>IF('Shipping sheet'!S33="","",'Shipping sheet'!S33)</f>
        <v/>
      </c>
      <c r="L21" s="30" t="str">
        <f>IF('Shipping sheet'!T33="","",'Shipping sheet'!T33)</f>
        <v/>
      </c>
      <c r="M21" s="30" t="str">
        <f>IF('Shipping sheet'!Q33="","",'Shipping sheet'!Q33)</f>
        <v/>
      </c>
      <c r="N21" s="30" t="str">
        <f>IF('Shipping sheet'!P33="","",'Shipping sheet'!P33)</f>
        <v/>
      </c>
      <c r="O21" s="30" t="str">
        <f>IF('Shipping sheet'!G33="","",'Shipping sheet'!G33)</f>
        <v/>
      </c>
      <c r="P21" s="36" t="str">
        <f>CONCATENATE(IF('Shipping sheet'!F33="","",CONCATENATE('Shipping sheet'!F33,CHAR(10),"Attn: ")),CONCATENATE('Shipping sheet'!D33," ",'Shipping sheet'!E33,CHAR(10)),CONCATENATE('Shipping sheet'!K33," ",'Shipping sheet'!L33," ",'Shipping sheet'!M33,CHAR(10)),IF('Shipping sheet'!O33="","",CONCATENATE('Shipping sheet'!O33,CHAR(10))), IF('Shipping sheet'!R33="",IF('Shipping sheet'!S33="",IF('Shipping sheet'!T33="","",CONCATENATE('Shipping sheet'!T33,CHAR(10))),CONCATENATE('Shipping sheet'!S33,"; ",'Shipping sheet'!T33,CHAR(10))),CONCATENATE('Shipping sheet'!R33,"; ",'Shipping sheet'!S33,"; ",'Shipping sheet'!T33,CHAR(10))),CONCATENATE('Shipping sheet'!N33," ",'Shipping sheet'!J33,CHAR(10)),IF('Shipping sheet'!P33="",IF('Shipping sheet'!Q33="","",CONCATENATE('Shipping sheet'!Q33,CHAR(10))),CONCATENATE('Shipping sheet'!P33,"; ",'Shipping sheet'!Q33,CHAR(10))),'Shipping sheet'!I33)</f>
        <v xml:space="preserve"> 
</v>
      </c>
    </row>
    <row r="22" spans="1:16" ht="51">
      <c r="A22" s="33" t="str">
        <f>IF('Shipping sheet'!$C34="","",IF(VLOOKUP('Shipping sheet'!$I34,Shipper!$A$2:$M$28,('Shipping sheet'!$C34+1))="Bpost",HLOOKUP('Shipping sheet'!$C34,Shipper!$A$31:$M$35,5),""))</f>
        <v/>
      </c>
      <c r="B22" s="30" t="str">
        <f>IF('Shipping sheet'!I34="","",VLOOKUP('Shipping sheet'!I34,Shipper!$A$37:$B$63,2))</f>
        <v/>
      </c>
      <c r="C22" s="30" t="str">
        <f>IF('Shipping sheet'!D34="","",'Shipping sheet'!D34)</f>
        <v/>
      </c>
      <c r="D22" s="30" t="str">
        <f>IF('Shipping sheet'!E34="","",'Shipping sheet'!E34)</f>
        <v/>
      </c>
      <c r="E22" s="30" t="str">
        <f>IF('Shipping sheet'!N34="","",'Shipping sheet'!N34)</f>
        <v/>
      </c>
      <c r="F22" s="30" t="str">
        <f>IF('Shipping sheet'!K34="","",'Shipping sheet'!K34)</f>
        <v/>
      </c>
      <c r="G22" s="30" t="str">
        <f>IF('Shipping sheet'!L34="","",'Shipping sheet'!L34)</f>
        <v/>
      </c>
      <c r="H22" s="30" t="str">
        <f>IF('Shipping sheet'!M34="","",'Shipping sheet'!M34)</f>
        <v/>
      </c>
      <c r="I22" s="30" t="str">
        <f>IF('Shipping sheet'!J34="","",'Shipping sheet'!J34)</f>
        <v/>
      </c>
      <c r="J22" s="30" t="str">
        <f>IF('Shipping sheet'!R34="","",'Shipping sheet'!R34)</f>
        <v/>
      </c>
      <c r="K22" s="30" t="str">
        <f>IF('Shipping sheet'!S34="","",'Shipping sheet'!S34)</f>
        <v/>
      </c>
      <c r="L22" s="30" t="str">
        <f>IF('Shipping sheet'!T34="","",'Shipping sheet'!T34)</f>
        <v/>
      </c>
      <c r="M22" s="30" t="str">
        <f>IF('Shipping sheet'!Q34="","",'Shipping sheet'!Q34)</f>
        <v/>
      </c>
      <c r="N22" s="30" t="str">
        <f>IF('Shipping sheet'!P34="","",'Shipping sheet'!P34)</f>
        <v/>
      </c>
      <c r="O22" s="30" t="str">
        <f>IF('Shipping sheet'!G34="","",'Shipping sheet'!G34)</f>
        <v/>
      </c>
      <c r="P22" s="36" t="str">
        <f>CONCATENATE(IF('Shipping sheet'!F34="","",CONCATENATE('Shipping sheet'!F34,CHAR(10),"Attn: ")),CONCATENATE('Shipping sheet'!D34," ",'Shipping sheet'!E34,CHAR(10)),CONCATENATE('Shipping sheet'!K34," ",'Shipping sheet'!L34," ",'Shipping sheet'!M34,CHAR(10)),IF('Shipping sheet'!O34="","",CONCATENATE('Shipping sheet'!O34,CHAR(10))), IF('Shipping sheet'!R34="",IF('Shipping sheet'!S34="",IF('Shipping sheet'!T34="","",CONCATENATE('Shipping sheet'!T34,CHAR(10))),CONCATENATE('Shipping sheet'!S34,"; ",'Shipping sheet'!T34,CHAR(10))),CONCATENATE('Shipping sheet'!R34,"; ",'Shipping sheet'!S34,"; ",'Shipping sheet'!T34,CHAR(10))),CONCATENATE('Shipping sheet'!N34," ",'Shipping sheet'!J34,CHAR(10)),IF('Shipping sheet'!P34="",IF('Shipping sheet'!Q34="","",CONCATENATE('Shipping sheet'!Q34,CHAR(10))),CONCATENATE('Shipping sheet'!P34,"; ",'Shipping sheet'!Q34,CHAR(10))),'Shipping sheet'!I34)</f>
        <v xml:space="preserve"> 
</v>
      </c>
    </row>
    <row r="23" spans="1:16" ht="51">
      <c r="A23" s="33" t="str">
        <f>IF('Shipping sheet'!$C35="","",IF(VLOOKUP('Shipping sheet'!$I35,Shipper!$A$2:$M$28,('Shipping sheet'!$C35+1))="Bpost",HLOOKUP('Shipping sheet'!$C35,Shipper!$A$31:$M$35,5),""))</f>
        <v/>
      </c>
      <c r="B23" s="30" t="str">
        <f>IF('Shipping sheet'!I35="","",VLOOKUP('Shipping sheet'!I35,Shipper!$A$37:$B$63,2))</f>
        <v/>
      </c>
      <c r="C23" s="30" t="str">
        <f>IF('Shipping sheet'!D35="","",'Shipping sheet'!D35)</f>
        <v/>
      </c>
      <c r="D23" s="30" t="str">
        <f>IF('Shipping sheet'!E35="","",'Shipping sheet'!E35)</f>
        <v/>
      </c>
      <c r="E23" s="30" t="str">
        <f>IF('Shipping sheet'!N35="","",'Shipping sheet'!N35)</f>
        <v/>
      </c>
      <c r="F23" s="30" t="str">
        <f>IF('Shipping sheet'!K35="","",'Shipping sheet'!K35)</f>
        <v/>
      </c>
      <c r="G23" s="30" t="str">
        <f>IF('Shipping sheet'!L35="","",'Shipping sheet'!L35)</f>
        <v/>
      </c>
      <c r="H23" s="30" t="str">
        <f>IF('Shipping sheet'!M35="","",'Shipping sheet'!M35)</f>
        <v/>
      </c>
      <c r="I23" s="30" t="str">
        <f>IF('Shipping sheet'!J35="","",'Shipping sheet'!J35)</f>
        <v/>
      </c>
      <c r="J23" s="30" t="str">
        <f>IF('Shipping sheet'!R35="","",'Shipping sheet'!R35)</f>
        <v/>
      </c>
      <c r="K23" s="30" t="str">
        <f>IF('Shipping sheet'!S35="","",'Shipping sheet'!S35)</f>
        <v/>
      </c>
      <c r="L23" s="30" t="str">
        <f>IF('Shipping sheet'!T35="","",'Shipping sheet'!T35)</f>
        <v/>
      </c>
      <c r="M23" s="30" t="str">
        <f>IF('Shipping sheet'!Q35="","",'Shipping sheet'!Q35)</f>
        <v/>
      </c>
      <c r="N23" s="30" t="str">
        <f>IF('Shipping sheet'!P35="","",'Shipping sheet'!P35)</f>
        <v/>
      </c>
      <c r="O23" s="30" t="str">
        <f>IF('Shipping sheet'!G35="","",'Shipping sheet'!G35)</f>
        <v/>
      </c>
      <c r="P23" s="36" t="str">
        <f>CONCATENATE(IF('Shipping sheet'!F35="","",CONCATENATE('Shipping sheet'!F35,CHAR(10),"Attn: ")),CONCATENATE('Shipping sheet'!D35," ",'Shipping sheet'!E35,CHAR(10)),CONCATENATE('Shipping sheet'!K35," ",'Shipping sheet'!L35," ",'Shipping sheet'!M35,CHAR(10)),IF('Shipping sheet'!O35="","",CONCATENATE('Shipping sheet'!O35,CHAR(10))), IF('Shipping sheet'!R35="",IF('Shipping sheet'!S35="",IF('Shipping sheet'!T35="","",CONCATENATE('Shipping sheet'!T35,CHAR(10))),CONCATENATE('Shipping sheet'!S35,"; ",'Shipping sheet'!T35,CHAR(10))),CONCATENATE('Shipping sheet'!R35,"; ",'Shipping sheet'!S35,"; ",'Shipping sheet'!T35,CHAR(10))),CONCATENATE('Shipping sheet'!N35," ",'Shipping sheet'!J35,CHAR(10)),IF('Shipping sheet'!P35="",IF('Shipping sheet'!Q35="","",CONCATENATE('Shipping sheet'!Q35,CHAR(10))),CONCATENATE('Shipping sheet'!P35,"; ",'Shipping sheet'!Q35,CHAR(10))),'Shipping sheet'!I35)</f>
        <v xml:space="preserve"> 
</v>
      </c>
    </row>
    <row r="24" spans="1:16" ht="51">
      <c r="A24" s="33" t="str">
        <f>IF('Shipping sheet'!$C36="","",IF(VLOOKUP('Shipping sheet'!$I36,Shipper!$A$2:$M$28,('Shipping sheet'!$C36+1))="Bpost",HLOOKUP('Shipping sheet'!$C36,Shipper!$A$31:$M$35,5),""))</f>
        <v/>
      </c>
      <c r="B24" s="30" t="str">
        <f>IF('Shipping sheet'!I36="","",VLOOKUP('Shipping sheet'!I36,Shipper!$A$37:$B$63,2))</f>
        <v/>
      </c>
      <c r="C24" s="30" t="str">
        <f>IF('Shipping sheet'!D36="","",'Shipping sheet'!D36)</f>
        <v/>
      </c>
      <c r="D24" s="30" t="str">
        <f>IF('Shipping sheet'!E36="","",'Shipping sheet'!E36)</f>
        <v/>
      </c>
      <c r="E24" s="30" t="str">
        <f>IF('Shipping sheet'!N36="","",'Shipping sheet'!N36)</f>
        <v/>
      </c>
      <c r="F24" s="30" t="str">
        <f>IF('Shipping sheet'!K36="","",'Shipping sheet'!K36)</f>
        <v/>
      </c>
      <c r="G24" s="30" t="str">
        <f>IF('Shipping sheet'!L36="","",'Shipping sheet'!L36)</f>
        <v/>
      </c>
      <c r="H24" s="30" t="str">
        <f>IF('Shipping sheet'!M36="","",'Shipping sheet'!M36)</f>
        <v/>
      </c>
      <c r="I24" s="30" t="str">
        <f>IF('Shipping sheet'!J36="","",'Shipping sheet'!J36)</f>
        <v/>
      </c>
      <c r="J24" s="30" t="str">
        <f>IF('Shipping sheet'!R36="","",'Shipping sheet'!R36)</f>
        <v/>
      </c>
      <c r="K24" s="30" t="str">
        <f>IF('Shipping sheet'!S36="","",'Shipping sheet'!S36)</f>
        <v/>
      </c>
      <c r="L24" s="30" t="str">
        <f>IF('Shipping sheet'!T36="","",'Shipping sheet'!T36)</f>
        <v/>
      </c>
      <c r="M24" s="30" t="str">
        <f>IF('Shipping sheet'!Q36="","",'Shipping sheet'!Q36)</f>
        <v/>
      </c>
      <c r="N24" s="30" t="str">
        <f>IF('Shipping sheet'!P36="","",'Shipping sheet'!P36)</f>
        <v/>
      </c>
      <c r="O24" s="30" t="str">
        <f>IF('Shipping sheet'!G36="","",'Shipping sheet'!G36)</f>
        <v/>
      </c>
      <c r="P24" s="36" t="str">
        <f>CONCATENATE(IF('Shipping sheet'!F36="","",CONCATENATE('Shipping sheet'!F36,CHAR(10),"Attn: ")),CONCATENATE('Shipping sheet'!D36," ",'Shipping sheet'!E36,CHAR(10)),CONCATENATE('Shipping sheet'!K36," ",'Shipping sheet'!L36," ",'Shipping sheet'!M36,CHAR(10)),IF('Shipping sheet'!O36="","",CONCATENATE('Shipping sheet'!O36,CHAR(10))), IF('Shipping sheet'!R36="",IF('Shipping sheet'!S36="",IF('Shipping sheet'!T36="","",CONCATENATE('Shipping sheet'!T36,CHAR(10))),CONCATENATE('Shipping sheet'!S36,"; ",'Shipping sheet'!T36,CHAR(10))),CONCATENATE('Shipping sheet'!R36,"; ",'Shipping sheet'!S36,"; ",'Shipping sheet'!T36,CHAR(10))),CONCATENATE('Shipping sheet'!N36," ",'Shipping sheet'!J36,CHAR(10)),IF('Shipping sheet'!P36="",IF('Shipping sheet'!Q36="","",CONCATENATE('Shipping sheet'!Q36,CHAR(10))),CONCATENATE('Shipping sheet'!P36,"; ",'Shipping sheet'!Q36,CHAR(10))),'Shipping sheet'!I36)</f>
        <v xml:space="preserve"> 
</v>
      </c>
    </row>
    <row r="25" spans="1:16" ht="51">
      <c r="A25" s="33" t="str">
        <f>IF('Shipping sheet'!$C37="","",IF(VLOOKUP('Shipping sheet'!$I37,Shipper!$A$2:$M$28,('Shipping sheet'!$C37+1))="Bpost",HLOOKUP('Shipping sheet'!$C37,Shipper!$A$31:$M$35,5),""))</f>
        <v/>
      </c>
      <c r="B25" s="30" t="str">
        <f>IF('Shipping sheet'!I37="","",VLOOKUP('Shipping sheet'!I37,Shipper!$A$37:$B$63,2))</f>
        <v/>
      </c>
      <c r="C25" s="30" t="str">
        <f>IF('Shipping sheet'!D37="","",'Shipping sheet'!D37)</f>
        <v/>
      </c>
      <c r="D25" s="30" t="str">
        <f>IF('Shipping sheet'!E37="","",'Shipping sheet'!E37)</f>
        <v/>
      </c>
      <c r="E25" s="30" t="str">
        <f>IF('Shipping sheet'!N37="","",'Shipping sheet'!N37)</f>
        <v/>
      </c>
      <c r="F25" s="30" t="str">
        <f>IF('Shipping sheet'!K37="","",'Shipping sheet'!K37)</f>
        <v/>
      </c>
      <c r="G25" s="30" t="str">
        <f>IF('Shipping sheet'!L37="","",'Shipping sheet'!L37)</f>
        <v/>
      </c>
      <c r="H25" s="30" t="str">
        <f>IF('Shipping sheet'!M37="","",'Shipping sheet'!M37)</f>
        <v/>
      </c>
      <c r="I25" s="30" t="str">
        <f>IF('Shipping sheet'!J37="","",'Shipping sheet'!J37)</f>
        <v/>
      </c>
      <c r="J25" s="30" t="str">
        <f>IF('Shipping sheet'!R37="","",'Shipping sheet'!R37)</f>
        <v/>
      </c>
      <c r="K25" s="30" t="str">
        <f>IF('Shipping sheet'!S37="","",'Shipping sheet'!S37)</f>
        <v/>
      </c>
      <c r="L25" s="30" t="str">
        <f>IF('Shipping sheet'!T37="","",'Shipping sheet'!T37)</f>
        <v/>
      </c>
      <c r="M25" s="30" t="str">
        <f>IF('Shipping sheet'!Q37="","",'Shipping sheet'!Q37)</f>
        <v/>
      </c>
      <c r="N25" s="30" t="str">
        <f>IF('Shipping sheet'!P37="","",'Shipping sheet'!P37)</f>
        <v/>
      </c>
      <c r="O25" s="30" t="str">
        <f>IF('Shipping sheet'!G37="","",'Shipping sheet'!G37)</f>
        <v/>
      </c>
      <c r="P25" s="36" t="str">
        <f>CONCATENATE(IF('Shipping sheet'!F37="","",CONCATENATE('Shipping sheet'!F37,CHAR(10),"Attn: ")),CONCATENATE('Shipping sheet'!D37," ",'Shipping sheet'!E37,CHAR(10)),CONCATENATE('Shipping sheet'!K37," ",'Shipping sheet'!L37," ",'Shipping sheet'!M37,CHAR(10)),IF('Shipping sheet'!O37="","",CONCATENATE('Shipping sheet'!O37,CHAR(10))), IF('Shipping sheet'!R37="",IF('Shipping sheet'!S37="",IF('Shipping sheet'!T37="","",CONCATENATE('Shipping sheet'!T37,CHAR(10))),CONCATENATE('Shipping sheet'!S37,"; ",'Shipping sheet'!T37,CHAR(10))),CONCATENATE('Shipping sheet'!R37,"; ",'Shipping sheet'!S37,"; ",'Shipping sheet'!T37,CHAR(10))),CONCATENATE('Shipping sheet'!N37," ",'Shipping sheet'!J37,CHAR(10)),IF('Shipping sheet'!P37="",IF('Shipping sheet'!Q37="","",CONCATENATE('Shipping sheet'!Q37,CHAR(10))),CONCATENATE('Shipping sheet'!P37,"; ",'Shipping sheet'!Q37,CHAR(10))),'Shipping sheet'!I37)</f>
        <v xml:space="preserve"> 
</v>
      </c>
    </row>
    <row r="26" spans="1:16" ht="51">
      <c r="A26" s="33" t="str">
        <f>IF('Shipping sheet'!$C38="","",IF(VLOOKUP('Shipping sheet'!$I38,Shipper!$A$2:$M$28,('Shipping sheet'!$C38+1))="Bpost",HLOOKUP('Shipping sheet'!$C38,Shipper!$A$31:$M$35,5),""))</f>
        <v/>
      </c>
      <c r="B26" s="30" t="str">
        <f>IF('Shipping sheet'!I38="","",VLOOKUP('Shipping sheet'!I38,Shipper!$A$37:$B$63,2))</f>
        <v/>
      </c>
      <c r="C26" s="30" t="str">
        <f>IF('Shipping sheet'!D38="","",'Shipping sheet'!D38)</f>
        <v/>
      </c>
      <c r="D26" s="30" t="str">
        <f>IF('Shipping sheet'!E38="","",'Shipping sheet'!E38)</f>
        <v/>
      </c>
      <c r="E26" s="30" t="str">
        <f>IF('Shipping sheet'!N38="","",'Shipping sheet'!N38)</f>
        <v/>
      </c>
      <c r="F26" s="30" t="str">
        <f>IF('Shipping sheet'!K38="","",'Shipping sheet'!K38)</f>
        <v/>
      </c>
      <c r="G26" s="30" t="str">
        <f>IF('Shipping sheet'!L38="","",'Shipping sheet'!L38)</f>
        <v/>
      </c>
      <c r="H26" s="30" t="str">
        <f>IF('Shipping sheet'!M38="","",'Shipping sheet'!M38)</f>
        <v/>
      </c>
      <c r="I26" s="30" t="str">
        <f>IF('Shipping sheet'!J38="","",'Shipping sheet'!J38)</f>
        <v/>
      </c>
      <c r="J26" s="30" t="str">
        <f>IF('Shipping sheet'!R38="","",'Shipping sheet'!R38)</f>
        <v/>
      </c>
      <c r="K26" s="30" t="str">
        <f>IF('Shipping sheet'!S38="","",'Shipping sheet'!S38)</f>
        <v/>
      </c>
      <c r="L26" s="30" t="str">
        <f>IF('Shipping sheet'!T38="","",'Shipping sheet'!T38)</f>
        <v/>
      </c>
      <c r="M26" s="30" t="str">
        <f>IF('Shipping sheet'!Q38="","",'Shipping sheet'!Q38)</f>
        <v/>
      </c>
      <c r="N26" s="30" t="str">
        <f>IF('Shipping sheet'!P38="","",'Shipping sheet'!P38)</f>
        <v/>
      </c>
      <c r="O26" s="30" t="str">
        <f>IF('Shipping sheet'!G38="","",'Shipping sheet'!G38)</f>
        <v/>
      </c>
      <c r="P26" s="36" t="str">
        <f>CONCATENATE(IF('Shipping sheet'!F38="","",CONCATENATE('Shipping sheet'!F38,CHAR(10),"Attn: ")),CONCATENATE('Shipping sheet'!D38," ",'Shipping sheet'!E38,CHAR(10)),CONCATENATE('Shipping sheet'!K38," ",'Shipping sheet'!L38," ",'Shipping sheet'!M38,CHAR(10)),IF('Shipping sheet'!O38="","",CONCATENATE('Shipping sheet'!O38,CHAR(10))), IF('Shipping sheet'!R38="",IF('Shipping sheet'!S38="",IF('Shipping sheet'!T38="","",CONCATENATE('Shipping sheet'!T38,CHAR(10))),CONCATENATE('Shipping sheet'!S38,"; ",'Shipping sheet'!T38,CHAR(10))),CONCATENATE('Shipping sheet'!R38,"; ",'Shipping sheet'!S38,"; ",'Shipping sheet'!T38,CHAR(10))),CONCATENATE('Shipping sheet'!N38," ",'Shipping sheet'!J38,CHAR(10)),IF('Shipping sheet'!P38="",IF('Shipping sheet'!Q38="","",CONCATENATE('Shipping sheet'!Q38,CHAR(10))),CONCATENATE('Shipping sheet'!P38,"; ",'Shipping sheet'!Q38,CHAR(10))),'Shipping sheet'!I38)</f>
        <v xml:space="preserve"> 
</v>
      </c>
    </row>
    <row r="27" spans="1:16" ht="51">
      <c r="A27" s="33" t="str">
        <f>IF('Shipping sheet'!$C39="","",IF(VLOOKUP('Shipping sheet'!$I39,Shipper!$A$2:$M$28,('Shipping sheet'!$C39+1))="Bpost",HLOOKUP('Shipping sheet'!$C39,Shipper!$A$31:$M$35,5),""))</f>
        <v/>
      </c>
      <c r="B27" s="30" t="str">
        <f>IF('Shipping sheet'!I39="","",VLOOKUP('Shipping sheet'!I39,Shipper!$A$37:$B$63,2))</f>
        <v/>
      </c>
      <c r="C27" s="30" t="str">
        <f>IF('Shipping sheet'!D39="","",'Shipping sheet'!D39)</f>
        <v/>
      </c>
      <c r="D27" s="30" t="str">
        <f>IF('Shipping sheet'!E39="","",'Shipping sheet'!E39)</f>
        <v/>
      </c>
      <c r="E27" s="30" t="str">
        <f>IF('Shipping sheet'!N39="","",'Shipping sheet'!N39)</f>
        <v/>
      </c>
      <c r="F27" s="30" t="str">
        <f>IF('Shipping sheet'!K39="","",'Shipping sheet'!K39)</f>
        <v/>
      </c>
      <c r="G27" s="30" t="str">
        <f>IF('Shipping sheet'!L39="","",'Shipping sheet'!L39)</f>
        <v/>
      </c>
      <c r="H27" s="30" t="str">
        <f>IF('Shipping sheet'!M39="","",'Shipping sheet'!M39)</f>
        <v/>
      </c>
      <c r="I27" s="30" t="str">
        <f>IF('Shipping sheet'!J39="","",'Shipping sheet'!J39)</f>
        <v/>
      </c>
      <c r="J27" s="30" t="str">
        <f>IF('Shipping sheet'!R39="","",'Shipping sheet'!R39)</f>
        <v/>
      </c>
      <c r="K27" s="30" t="str">
        <f>IF('Shipping sheet'!S39="","",'Shipping sheet'!S39)</f>
        <v/>
      </c>
      <c r="L27" s="30" t="str">
        <f>IF('Shipping sheet'!T39="","",'Shipping sheet'!T39)</f>
        <v/>
      </c>
      <c r="M27" s="30" t="str">
        <f>IF('Shipping sheet'!Q39="","",'Shipping sheet'!Q39)</f>
        <v/>
      </c>
      <c r="N27" s="30" t="str">
        <f>IF('Shipping sheet'!P39="","",'Shipping sheet'!P39)</f>
        <v/>
      </c>
      <c r="O27" s="30" t="str">
        <f>IF('Shipping sheet'!G39="","",'Shipping sheet'!G39)</f>
        <v/>
      </c>
      <c r="P27" s="36" t="str">
        <f>CONCATENATE(IF('Shipping sheet'!F39="","",CONCATENATE('Shipping sheet'!F39,CHAR(10),"Attn: ")),CONCATENATE('Shipping sheet'!D39," ",'Shipping sheet'!E39,CHAR(10)),CONCATENATE('Shipping sheet'!K39," ",'Shipping sheet'!L39," ",'Shipping sheet'!M39,CHAR(10)),IF('Shipping sheet'!O39="","",CONCATENATE('Shipping sheet'!O39,CHAR(10))), IF('Shipping sheet'!R39="",IF('Shipping sheet'!S39="",IF('Shipping sheet'!T39="","",CONCATENATE('Shipping sheet'!T39,CHAR(10))),CONCATENATE('Shipping sheet'!S39,"; ",'Shipping sheet'!T39,CHAR(10))),CONCATENATE('Shipping sheet'!R39,"; ",'Shipping sheet'!S39,"; ",'Shipping sheet'!T39,CHAR(10))),CONCATENATE('Shipping sheet'!N39," ",'Shipping sheet'!J39,CHAR(10)),IF('Shipping sheet'!P39="",IF('Shipping sheet'!Q39="","",CONCATENATE('Shipping sheet'!Q39,CHAR(10))),CONCATENATE('Shipping sheet'!P39,"; ",'Shipping sheet'!Q39,CHAR(10))),'Shipping sheet'!I39)</f>
        <v xml:space="preserve"> 
</v>
      </c>
    </row>
    <row r="28" spans="1:16" ht="51">
      <c r="A28" s="33" t="str">
        <f>IF('Shipping sheet'!$C40="","",IF(VLOOKUP('Shipping sheet'!$I40,Shipper!$A$2:$M$28,('Shipping sheet'!$C40+1))="Bpost",HLOOKUP('Shipping sheet'!$C40,Shipper!$A$31:$M$35,5),""))</f>
        <v/>
      </c>
      <c r="B28" s="30" t="str">
        <f>IF('Shipping sheet'!I40="","",VLOOKUP('Shipping sheet'!I40,Shipper!$A$37:$B$63,2))</f>
        <v/>
      </c>
      <c r="C28" s="30" t="str">
        <f>IF('Shipping sheet'!D40="","",'Shipping sheet'!D40)</f>
        <v/>
      </c>
      <c r="D28" s="30" t="str">
        <f>IF('Shipping sheet'!E40="","",'Shipping sheet'!E40)</f>
        <v/>
      </c>
      <c r="E28" s="30" t="str">
        <f>IF('Shipping sheet'!N40="","",'Shipping sheet'!N40)</f>
        <v/>
      </c>
      <c r="F28" s="30" t="str">
        <f>IF('Shipping sheet'!K40="","",'Shipping sheet'!K40)</f>
        <v/>
      </c>
      <c r="G28" s="30" t="str">
        <f>IF('Shipping sheet'!L40="","",'Shipping sheet'!L40)</f>
        <v/>
      </c>
      <c r="H28" s="30" t="str">
        <f>IF('Shipping sheet'!M40="","",'Shipping sheet'!M40)</f>
        <v/>
      </c>
      <c r="I28" s="30" t="str">
        <f>IF('Shipping sheet'!J40="","",'Shipping sheet'!J40)</f>
        <v/>
      </c>
      <c r="J28" s="30" t="str">
        <f>IF('Shipping sheet'!R40="","",'Shipping sheet'!R40)</f>
        <v/>
      </c>
      <c r="K28" s="30" t="str">
        <f>IF('Shipping sheet'!S40="","",'Shipping sheet'!S40)</f>
        <v/>
      </c>
      <c r="L28" s="30" t="str">
        <f>IF('Shipping sheet'!T40="","",'Shipping sheet'!T40)</f>
        <v/>
      </c>
      <c r="M28" s="30" t="str">
        <f>IF('Shipping sheet'!Q40="","",'Shipping sheet'!Q40)</f>
        <v/>
      </c>
      <c r="N28" s="30" t="str">
        <f>IF('Shipping sheet'!P40="","",'Shipping sheet'!P40)</f>
        <v/>
      </c>
      <c r="O28" s="30" t="str">
        <f>IF('Shipping sheet'!G40="","",'Shipping sheet'!G40)</f>
        <v/>
      </c>
      <c r="P28" s="36" t="str">
        <f>CONCATENATE(IF('Shipping sheet'!F40="","",CONCATENATE('Shipping sheet'!F40,CHAR(10),"Attn: ")),CONCATENATE('Shipping sheet'!D40," ",'Shipping sheet'!E40,CHAR(10)),CONCATENATE('Shipping sheet'!K40," ",'Shipping sheet'!L40," ",'Shipping sheet'!M40,CHAR(10)),IF('Shipping sheet'!O40="","",CONCATENATE('Shipping sheet'!O40,CHAR(10))), IF('Shipping sheet'!R40="",IF('Shipping sheet'!S40="",IF('Shipping sheet'!T40="","",CONCATENATE('Shipping sheet'!T40,CHAR(10))),CONCATENATE('Shipping sheet'!S40,"; ",'Shipping sheet'!T40,CHAR(10))),CONCATENATE('Shipping sheet'!R40,"; ",'Shipping sheet'!S40,"; ",'Shipping sheet'!T40,CHAR(10))),CONCATENATE('Shipping sheet'!N40," ",'Shipping sheet'!J40,CHAR(10)),IF('Shipping sheet'!P40="",IF('Shipping sheet'!Q40="","",CONCATENATE('Shipping sheet'!Q40,CHAR(10))),CONCATENATE('Shipping sheet'!P40,"; ",'Shipping sheet'!Q40,CHAR(10))),'Shipping sheet'!I40)</f>
        <v xml:space="preserve"> 
</v>
      </c>
    </row>
    <row r="29" spans="1:16" ht="51">
      <c r="A29" s="33" t="str">
        <f>IF('Shipping sheet'!$C41="","",IF(VLOOKUP('Shipping sheet'!$I41,Shipper!$A$2:$M$28,('Shipping sheet'!$C41+1))="Bpost",HLOOKUP('Shipping sheet'!$C41,Shipper!$A$31:$M$35,5),""))</f>
        <v/>
      </c>
      <c r="B29" s="30" t="str">
        <f>IF('Shipping sheet'!I41="","",VLOOKUP('Shipping sheet'!I41,Shipper!$A$37:$B$63,2))</f>
        <v/>
      </c>
      <c r="C29" s="30" t="str">
        <f>IF('Shipping sheet'!D41="","",'Shipping sheet'!D41)</f>
        <v/>
      </c>
      <c r="D29" s="30" t="str">
        <f>IF('Shipping sheet'!E41="","",'Shipping sheet'!E41)</f>
        <v/>
      </c>
      <c r="E29" s="30" t="str">
        <f>IF('Shipping sheet'!N41="","",'Shipping sheet'!N41)</f>
        <v/>
      </c>
      <c r="F29" s="30" t="str">
        <f>IF('Shipping sheet'!K41="","",'Shipping sheet'!K41)</f>
        <v/>
      </c>
      <c r="G29" s="30" t="str">
        <f>IF('Shipping sheet'!L41="","",'Shipping sheet'!L41)</f>
        <v/>
      </c>
      <c r="H29" s="30" t="str">
        <f>IF('Shipping sheet'!M41="","",'Shipping sheet'!M41)</f>
        <v/>
      </c>
      <c r="I29" s="30" t="str">
        <f>IF('Shipping sheet'!J41="","",'Shipping sheet'!J41)</f>
        <v/>
      </c>
      <c r="J29" s="30" t="str">
        <f>IF('Shipping sheet'!R41="","",'Shipping sheet'!R41)</f>
        <v/>
      </c>
      <c r="K29" s="30" t="str">
        <f>IF('Shipping sheet'!S41="","",'Shipping sheet'!S41)</f>
        <v/>
      </c>
      <c r="L29" s="30" t="str">
        <f>IF('Shipping sheet'!T41="","",'Shipping sheet'!T41)</f>
        <v/>
      </c>
      <c r="M29" s="30" t="str">
        <f>IF('Shipping sheet'!Q41="","",'Shipping sheet'!Q41)</f>
        <v/>
      </c>
      <c r="N29" s="30" t="str">
        <f>IF('Shipping sheet'!P41="","",'Shipping sheet'!P41)</f>
        <v/>
      </c>
      <c r="O29" s="30" t="str">
        <f>IF('Shipping sheet'!G41="","",'Shipping sheet'!G41)</f>
        <v/>
      </c>
      <c r="P29" s="36" t="str">
        <f>CONCATENATE(IF('Shipping sheet'!F41="","",CONCATENATE('Shipping sheet'!F41,CHAR(10),"Attn: ")),CONCATENATE('Shipping sheet'!D41," ",'Shipping sheet'!E41,CHAR(10)),CONCATENATE('Shipping sheet'!K41," ",'Shipping sheet'!L41," ",'Shipping sheet'!M41,CHAR(10)),IF('Shipping sheet'!O41="","",CONCATENATE('Shipping sheet'!O41,CHAR(10))), IF('Shipping sheet'!R41="",IF('Shipping sheet'!S41="",IF('Shipping sheet'!T41="","",CONCATENATE('Shipping sheet'!T41,CHAR(10))),CONCATENATE('Shipping sheet'!S41,"; ",'Shipping sheet'!T41,CHAR(10))),CONCATENATE('Shipping sheet'!R41,"; ",'Shipping sheet'!S41,"; ",'Shipping sheet'!T41,CHAR(10))),CONCATENATE('Shipping sheet'!N41," ",'Shipping sheet'!J41,CHAR(10)),IF('Shipping sheet'!P41="",IF('Shipping sheet'!Q41="","",CONCATENATE('Shipping sheet'!Q41,CHAR(10))),CONCATENATE('Shipping sheet'!P41,"; ",'Shipping sheet'!Q41,CHAR(10))),'Shipping sheet'!I41)</f>
        <v xml:space="preserve"> 
</v>
      </c>
    </row>
    <row r="30" spans="1:16" ht="51">
      <c r="A30" s="33" t="str">
        <f>IF('Shipping sheet'!$C42="","",IF(VLOOKUP('Shipping sheet'!$I42,Shipper!$A$2:$M$28,('Shipping sheet'!$C42+1))="Bpost",HLOOKUP('Shipping sheet'!$C42,Shipper!$A$31:$M$35,5),""))</f>
        <v/>
      </c>
      <c r="B30" s="30" t="str">
        <f>IF('Shipping sheet'!I42="","",VLOOKUP('Shipping sheet'!I42,Shipper!$A$37:$B$63,2))</f>
        <v/>
      </c>
      <c r="C30" s="30" t="str">
        <f>IF('Shipping sheet'!D42="","",'Shipping sheet'!D42)</f>
        <v/>
      </c>
      <c r="D30" s="30" t="str">
        <f>IF('Shipping sheet'!E42="","",'Shipping sheet'!E42)</f>
        <v/>
      </c>
      <c r="E30" s="30" t="str">
        <f>IF('Shipping sheet'!N42="","",'Shipping sheet'!N42)</f>
        <v/>
      </c>
      <c r="F30" s="30" t="str">
        <f>IF('Shipping sheet'!K42="","",'Shipping sheet'!K42)</f>
        <v/>
      </c>
      <c r="G30" s="30" t="str">
        <f>IF('Shipping sheet'!L42="","",'Shipping sheet'!L42)</f>
        <v/>
      </c>
      <c r="H30" s="30" t="str">
        <f>IF('Shipping sheet'!M42="","",'Shipping sheet'!M42)</f>
        <v/>
      </c>
      <c r="I30" s="30" t="str">
        <f>IF('Shipping sheet'!J42="","",'Shipping sheet'!J42)</f>
        <v/>
      </c>
      <c r="J30" s="30" t="str">
        <f>IF('Shipping sheet'!R42="","",'Shipping sheet'!R42)</f>
        <v/>
      </c>
      <c r="K30" s="30" t="str">
        <f>IF('Shipping sheet'!S42="","",'Shipping sheet'!S42)</f>
        <v/>
      </c>
      <c r="L30" s="30" t="str">
        <f>IF('Shipping sheet'!T42="","",'Shipping sheet'!T42)</f>
        <v/>
      </c>
      <c r="M30" s="30" t="str">
        <f>IF('Shipping sheet'!Q42="","",'Shipping sheet'!Q42)</f>
        <v/>
      </c>
      <c r="N30" s="30" t="str">
        <f>IF('Shipping sheet'!P42="","",'Shipping sheet'!P42)</f>
        <v/>
      </c>
      <c r="O30" s="30" t="str">
        <f>IF('Shipping sheet'!G42="","",'Shipping sheet'!G42)</f>
        <v/>
      </c>
      <c r="P30" s="36" t="str">
        <f>CONCATENATE(IF('Shipping sheet'!F42="","",CONCATENATE('Shipping sheet'!F42,CHAR(10),"Attn: ")),CONCATENATE('Shipping sheet'!D42," ",'Shipping sheet'!E42,CHAR(10)),CONCATENATE('Shipping sheet'!K42," ",'Shipping sheet'!L42," ",'Shipping sheet'!M42,CHAR(10)),IF('Shipping sheet'!O42="","",CONCATENATE('Shipping sheet'!O42,CHAR(10))), IF('Shipping sheet'!R42="",IF('Shipping sheet'!S42="",IF('Shipping sheet'!T42="","",CONCATENATE('Shipping sheet'!T42,CHAR(10))),CONCATENATE('Shipping sheet'!S42,"; ",'Shipping sheet'!T42,CHAR(10))),CONCATENATE('Shipping sheet'!R42,"; ",'Shipping sheet'!S42,"; ",'Shipping sheet'!T42,CHAR(10))),CONCATENATE('Shipping sheet'!N42," ",'Shipping sheet'!J42,CHAR(10)),IF('Shipping sheet'!P42="",IF('Shipping sheet'!Q42="","",CONCATENATE('Shipping sheet'!Q42,CHAR(10))),CONCATENATE('Shipping sheet'!P42,"; ",'Shipping sheet'!Q42,CHAR(10))),'Shipping sheet'!I42)</f>
        <v xml:space="preserve"> 
</v>
      </c>
    </row>
    <row r="31" spans="1:16" ht="51">
      <c r="A31" s="33" t="str">
        <f>IF('Shipping sheet'!$C43="","",IF(VLOOKUP('Shipping sheet'!$I43,Shipper!$A$2:$M$28,('Shipping sheet'!$C43+1))="Bpost",HLOOKUP('Shipping sheet'!$C43,Shipper!$A$31:$M$35,5),""))</f>
        <v/>
      </c>
      <c r="B31" s="30" t="str">
        <f>IF('Shipping sheet'!I43="","",VLOOKUP('Shipping sheet'!I43,Shipper!$A$37:$B$63,2))</f>
        <v/>
      </c>
      <c r="C31" s="30" t="str">
        <f>IF('Shipping sheet'!D43="","",'Shipping sheet'!D43)</f>
        <v/>
      </c>
      <c r="D31" s="30" t="str">
        <f>IF('Shipping sheet'!E43="","",'Shipping sheet'!E43)</f>
        <v/>
      </c>
      <c r="E31" s="30" t="str">
        <f>IF('Shipping sheet'!N43="","",'Shipping sheet'!N43)</f>
        <v/>
      </c>
      <c r="F31" s="30" t="str">
        <f>IF('Shipping sheet'!K43="","",'Shipping sheet'!K43)</f>
        <v/>
      </c>
      <c r="G31" s="30" t="str">
        <f>IF('Shipping sheet'!L43="","",'Shipping sheet'!L43)</f>
        <v/>
      </c>
      <c r="H31" s="30" t="str">
        <f>IF('Shipping sheet'!M43="","",'Shipping sheet'!M43)</f>
        <v/>
      </c>
      <c r="I31" s="30" t="str">
        <f>IF('Shipping sheet'!J43="","",'Shipping sheet'!J43)</f>
        <v/>
      </c>
      <c r="J31" s="30" t="str">
        <f>IF('Shipping sheet'!R43="","",'Shipping sheet'!R43)</f>
        <v/>
      </c>
      <c r="K31" s="30" t="str">
        <f>IF('Shipping sheet'!S43="","",'Shipping sheet'!S43)</f>
        <v/>
      </c>
      <c r="L31" s="30" t="str">
        <f>IF('Shipping sheet'!T43="","",'Shipping sheet'!T43)</f>
        <v/>
      </c>
      <c r="M31" s="30" t="str">
        <f>IF('Shipping sheet'!Q43="","",'Shipping sheet'!Q43)</f>
        <v/>
      </c>
      <c r="N31" s="30" t="str">
        <f>IF('Shipping sheet'!P43="","",'Shipping sheet'!P43)</f>
        <v/>
      </c>
      <c r="O31" s="30" t="str">
        <f>IF('Shipping sheet'!G43="","",'Shipping sheet'!G43)</f>
        <v/>
      </c>
      <c r="P31" s="36" t="str">
        <f>CONCATENATE(IF('Shipping sheet'!F43="","",CONCATENATE('Shipping sheet'!F43,CHAR(10),"Attn: ")),CONCATENATE('Shipping sheet'!D43," ",'Shipping sheet'!E43,CHAR(10)),CONCATENATE('Shipping sheet'!K43," ",'Shipping sheet'!L43," ",'Shipping sheet'!M43,CHAR(10)),IF('Shipping sheet'!O43="","",CONCATENATE('Shipping sheet'!O43,CHAR(10))), IF('Shipping sheet'!R43="",IF('Shipping sheet'!S43="",IF('Shipping sheet'!T43="","",CONCATENATE('Shipping sheet'!T43,CHAR(10))),CONCATENATE('Shipping sheet'!S43,"; ",'Shipping sheet'!T43,CHAR(10))),CONCATENATE('Shipping sheet'!R43,"; ",'Shipping sheet'!S43,"; ",'Shipping sheet'!T43,CHAR(10))),CONCATENATE('Shipping sheet'!N43," ",'Shipping sheet'!J43,CHAR(10)),IF('Shipping sheet'!P43="",IF('Shipping sheet'!Q43="","",CONCATENATE('Shipping sheet'!Q43,CHAR(10))),CONCATENATE('Shipping sheet'!P43,"; ",'Shipping sheet'!Q43,CHAR(10))),'Shipping sheet'!I43)</f>
        <v xml:space="preserve"> 
</v>
      </c>
    </row>
  </sheetData>
  <sheetProtection algorithmName="SHA-512" hashValue="fMju83vOYzn/SmlTepbTg78sW0gDS9TTyLzrkVyZBENjaUlqPRPBt5q+oO4TcN4/0AKoxK0fdwl8+C0wVtE6vA==" saltValue="YDgCF/oPjw61NwAZKhJCgw==" spinCount="100000" sheet="1" objects="1" scenarios="1" selectLockedCells="1" selectUnlockedCells="1"/>
  <autoFilter ref="A1:T1" xr:uid="{83F309BD-D0F3-254F-8012-CB8E50053B0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Shipping sheet</vt:lpstr>
      <vt:lpstr>Shipping cost</vt:lpstr>
      <vt:lpstr>Shipper</vt:lpstr>
      <vt:lpstr>PostNL export</vt:lpstr>
      <vt:lpstr>DPD export</vt:lpstr>
      <vt:lpstr>Bpost 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Mattaar</dc:creator>
  <cp:lastModifiedBy>Hans Mattaar</cp:lastModifiedBy>
  <dcterms:created xsi:type="dcterms:W3CDTF">2020-05-23T17:22:59Z</dcterms:created>
  <dcterms:modified xsi:type="dcterms:W3CDTF">2020-05-27T22:26:45Z</dcterms:modified>
</cp:coreProperties>
</file>